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Shared drives\Team Drive\Content Production\193. 19 Hidden Buttons\Blog Post Assets\"/>
    </mc:Choice>
  </mc:AlternateContent>
  <xr:revisionPtr revIDLastSave="0" documentId="13_ncr:1_{D4EC6FFD-BE73-49D2-84DB-DEEC8547D737}" xr6:coauthVersionLast="47" xr6:coauthVersionMax="47" xr10:uidLastSave="{00000000-0000-0000-0000-000000000000}"/>
  <bookViews>
    <workbookView xWindow="-120" yWindow="-120" windowWidth="29040" windowHeight="15720" xr2:uid="{995F1CC3-0435-40BD-8FC8-CB83E5469386}"/>
  </bookViews>
  <sheets>
    <sheet name="Inv Details" sheetId="30" r:id="rId1"/>
    <sheet name="Export" sheetId="59" r:id="rId2"/>
    <sheet name="Employee List" sheetId="48" r:id="rId3"/>
    <sheet name="Expense Report" sheetId="14" r:id="rId4"/>
    <sheet name="Interactive Cal" sheetId="18" r:id="rId5"/>
    <sheet name="Sales Data" sheetId="31" r:id="rId6"/>
    <sheet name="Employee Table" sheetId="58" r:id="rId7"/>
    <sheet name="Pivot Table" sheetId="57" r:id="rId8"/>
    <sheet name="Price List" sheetId="61" r:id="rId9"/>
    <sheet name="Source" sheetId="44" r:id="rId10"/>
  </sheets>
  <definedNames>
    <definedName name="_xlnm._FilterDatabase" localSheetId="3" hidden="1">'Expense Report'!$B$3:$H$15</definedName>
    <definedName name="rngTest">TRUE</definedName>
    <definedName name="Slicer_Genre">#REF!</definedName>
    <definedName name="Slicer_Status">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4" l="1"/>
  <c r="F5" i="14" s="1"/>
  <c r="H5" i="14" s="1"/>
  <c r="D6" i="14"/>
  <c r="F6" i="14" s="1"/>
  <c r="H6" i="14" s="1"/>
  <c r="D7" i="14"/>
  <c r="F7" i="14" s="1"/>
  <c r="H7" i="14" s="1"/>
  <c r="D8" i="14"/>
  <c r="F8" i="14" s="1"/>
  <c r="H8" i="14" s="1"/>
  <c r="D9" i="14"/>
  <c r="F9" i="14" s="1"/>
  <c r="H9" i="14" s="1"/>
  <c r="D10" i="14"/>
  <c r="F10" i="14" s="1"/>
  <c r="H10" i="14" s="1"/>
  <c r="D11" i="14"/>
  <c r="F11" i="14" s="1"/>
  <c r="H11" i="14" s="1"/>
  <c r="D12" i="14"/>
  <c r="F12" i="14" s="1"/>
  <c r="H12" i="14" s="1"/>
  <c r="D13" i="14"/>
  <c r="F13" i="14" s="1"/>
  <c r="H13" i="14" s="1"/>
  <c r="D14" i="14"/>
  <c r="F14" i="14" s="1"/>
  <c r="H14" i="14" s="1"/>
  <c r="D15" i="14"/>
  <c r="F15" i="14" s="1"/>
  <c r="H15" i="14" s="1"/>
  <c r="D4" i="14"/>
  <c r="F4" i="58" a="1"/>
  <c r="Q662" i="59"/>
  <c r="P662" i="59"/>
  <c r="O662" i="59"/>
  <c r="Q661" i="59"/>
  <c r="P661" i="59"/>
  <c r="O661" i="59"/>
  <c r="Q660" i="59"/>
  <c r="P660" i="59"/>
  <c r="O660" i="59"/>
  <c r="Q659" i="59"/>
  <c r="P659" i="59"/>
  <c r="O659" i="59"/>
  <c r="Q658" i="59"/>
  <c r="P658" i="59"/>
  <c r="O658" i="59"/>
  <c r="Q657" i="59"/>
  <c r="P657" i="59"/>
  <c r="O657" i="59"/>
  <c r="Q656" i="59"/>
  <c r="P656" i="59"/>
  <c r="O656" i="59"/>
  <c r="Q655" i="59"/>
  <c r="P655" i="59"/>
  <c r="O655" i="59"/>
  <c r="Q654" i="59"/>
  <c r="P654" i="59"/>
  <c r="O654" i="59"/>
  <c r="Q653" i="59"/>
  <c r="P653" i="59"/>
  <c r="O653" i="59"/>
  <c r="Q652" i="59"/>
  <c r="P652" i="59"/>
  <c r="O652" i="59"/>
  <c r="Q651" i="59"/>
  <c r="P651" i="59"/>
  <c r="O651" i="59"/>
  <c r="Q650" i="59"/>
  <c r="P650" i="59"/>
  <c r="O650" i="59"/>
  <c r="Q649" i="59"/>
  <c r="P649" i="59"/>
  <c r="O649" i="59"/>
  <c r="Q648" i="59"/>
  <c r="P648" i="59"/>
  <c r="O648" i="59"/>
  <c r="Q647" i="59"/>
  <c r="P647" i="59"/>
  <c r="O647" i="59"/>
  <c r="Q646" i="59"/>
  <c r="P646" i="59"/>
  <c r="O646" i="59"/>
  <c r="Q645" i="59"/>
  <c r="P645" i="59"/>
  <c r="O645" i="59"/>
  <c r="Q644" i="59"/>
  <c r="P644" i="59"/>
  <c r="O644" i="59"/>
  <c r="Q643" i="59"/>
  <c r="P643" i="59"/>
  <c r="O643" i="59"/>
  <c r="Q642" i="59"/>
  <c r="P642" i="59"/>
  <c r="O642" i="59"/>
  <c r="Q641" i="59"/>
  <c r="P641" i="59"/>
  <c r="O641" i="59"/>
  <c r="Q640" i="59"/>
  <c r="P640" i="59"/>
  <c r="O640" i="59"/>
  <c r="Q639" i="59"/>
  <c r="P639" i="59"/>
  <c r="O639" i="59"/>
  <c r="Q638" i="59"/>
  <c r="P638" i="59"/>
  <c r="O638" i="59"/>
  <c r="Q637" i="59"/>
  <c r="P637" i="59"/>
  <c r="O637" i="59"/>
  <c r="Q636" i="59"/>
  <c r="P636" i="59"/>
  <c r="O636" i="59"/>
  <c r="Q635" i="59"/>
  <c r="P635" i="59"/>
  <c r="O635" i="59"/>
  <c r="Q634" i="59"/>
  <c r="P634" i="59"/>
  <c r="O634" i="59"/>
  <c r="Q633" i="59"/>
  <c r="P633" i="59"/>
  <c r="O633" i="59"/>
  <c r="Q632" i="59"/>
  <c r="P632" i="59"/>
  <c r="O632" i="59"/>
  <c r="Q631" i="59"/>
  <c r="P631" i="59"/>
  <c r="O631" i="59"/>
  <c r="Q630" i="59"/>
  <c r="P630" i="59"/>
  <c r="O630" i="59"/>
  <c r="Q629" i="59"/>
  <c r="P629" i="59"/>
  <c r="O629" i="59"/>
  <c r="Q628" i="59"/>
  <c r="P628" i="59"/>
  <c r="O628" i="59"/>
  <c r="Q627" i="59"/>
  <c r="P627" i="59"/>
  <c r="O627" i="59"/>
  <c r="Q626" i="59"/>
  <c r="P626" i="59"/>
  <c r="O626" i="59"/>
  <c r="Q625" i="59"/>
  <c r="P625" i="59"/>
  <c r="O625" i="59"/>
  <c r="Q624" i="59"/>
  <c r="P624" i="59"/>
  <c r="O624" i="59"/>
  <c r="Q623" i="59"/>
  <c r="P623" i="59"/>
  <c r="O623" i="59"/>
  <c r="Q622" i="59"/>
  <c r="P622" i="59"/>
  <c r="O622" i="59"/>
  <c r="Q621" i="59"/>
  <c r="P621" i="59"/>
  <c r="O621" i="59"/>
  <c r="Q620" i="59"/>
  <c r="P620" i="59"/>
  <c r="O620" i="59"/>
  <c r="Q619" i="59"/>
  <c r="P619" i="59"/>
  <c r="O619" i="59"/>
  <c r="Q618" i="59"/>
  <c r="P618" i="59"/>
  <c r="O618" i="59"/>
  <c r="Q617" i="59"/>
  <c r="P617" i="59"/>
  <c r="O617" i="59"/>
  <c r="Q616" i="59"/>
  <c r="P616" i="59"/>
  <c r="O616" i="59"/>
  <c r="Q615" i="59"/>
  <c r="P615" i="59"/>
  <c r="O615" i="59"/>
  <c r="Q614" i="59"/>
  <c r="P614" i="59"/>
  <c r="O614" i="59"/>
  <c r="Q613" i="59"/>
  <c r="P613" i="59"/>
  <c r="O613" i="59"/>
  <c r="Q612" i="59"/>
  <c r="P612" i="59"/>
  <c r="O612" i="59"/>
  <c r="Q611" i="59"/>
  <c r="P611" i="59"/>
  <c r="O611" i="59"/>
  <c r="Q610" i="59"/>
  <c r="P610" i="59"/>
  <c r="O610" i="59"/>
  <c r="Q609" i="59"/>
  <c r="P609" i="59"/>
  <c r="O609" i="59"/>
  <c r="Q608" i="59"/>
  <c r="P608" i="59"/>
  <c r="O608" i="59"/>
  <c r="Q607" i="59"/>
  <c r="P607" i="59"/>
  <c r="O607" i="59"/>
  <c r="Q606" i="59"/>
  <c r="P606" i="59"/>
  <c r="O606" i="59"/>
  <c r="Q605" i="59"/>
  <c r="P605" i="59"/>
  <c r="O605" i="59"/>
  <c r="Q604" i="59"/>
  <c r="P604" i="59"/>
  <c r="O604" i="59"/>
  <c r="Q603" i="59"/>
  <c r="P603" i="59"/>
  <c r="O603" i="59"/>
  <c r="Q602" i="59"/>
  <c r="P602" i="59"/>
  <c r="O602" i="59"/>
  <c r="Q601" i="59"/>
  <c r="P601" i="59"/>
  <c r="O601" i="59"/>
  <c r="Q600" i="59"/>
  <c r="P600" i="59"/>
  <c r="O600" i="59"/>
  <c r="Q599" i="59"/>
  <c r="P599" i="59"/>
  <c r="O599" i="59"/>
  <c r="Q598" i="59"/>
  <c r="P598" i="59"/>
  <c r="O598" i="59"/>
  <c r="Q597" i="59"/>
  <c r="P597" i="59"/>
  <c r="O597" i="59"/>
  <c r="Q596" i="59"/>
  <c r="P596" i="59"/>
  <c r="O596" i="59"/>
  <c r="Q595" i="59"/>
  <c r="P595" i="59"/>
  <c r="O595" i="59"/>
  <c r="Q594" i="59"/>
  <c r="P594" i="59"/>
  <c r="O594" i="59"/>
  <c r="Q593" i="59"/>
  <c r="P593" i="59"/>
  <c r="O593" i="59"/>
  <c r="Q592" i="59"/>
  <c r="P592" i="59"/>
  <c r="O592" i="59"/>
  <c r="Q591" i="59"/>
  <c r="P591" i="59"/>
  <c r="O591" i="59"/>
  <c r="Q590" i="59"/>
  <c r="P590" i="59"/>
  <c r="O590" i="59"/>
  <c r="Q589" i="59"/>
  <c r="P589" i="59"/>
  <c r="O589" i="59"/>
  <c r="Q588" i="59"/>
  <c r="P588" i="59"/>
  <c r="O588" i="59"/>
  <c r="Q587" i="59"/>
  <c r="P587" i="59"/>
  <c r="O587" i="59"/>
  <c r="Q586" i="59"/>
  <c r="P586" i="59"/>
  <c r="O586" i="59"/>
  <c r="Q585" i="59"/>
  <c r="P585" i="59"/>
  <c r="O585" i="59"/>
  <c r="Q584" i="59"/>
  <c r="P584" i="59"/>
  <c r="O584" i="59"/>
  <c r="Q583" i="59"/>
  <c r="P583" i="59"/>
  <c r="O583" i="59"/>
  <c r="Q582" i="59"/>
  <c r="P582" i="59"/>
  <c r="O582" i="59"/>
  <c r="Q581" i="59"/>
  <c r="P581" i="59"/>
  <c r="O581" i="59"/>
  <c r="Q580" i="59"/>
  <c r="P580" i="59"/>
  <c r="O580" i="59"/>
  <c r="Q579" i="59"/>
  <c r="P579" i="59"/>
  <c r="O579" i="59"/>
  <c r="Q578" i="59"/>
  <c r="P578" i="59"/>
  <c r="O578" i="59"/>
  <c r="Q577" i="59"/>
  <c r="P577" i="59"/>
  <c r="O577" i="59"/>
  <c r="Q576" i="59"/>
  <c r="P576" i="59"/>
  <c r="O576" i="59"/>
  <c r="Q575" i="59"/>
  <c r="P575" i="59"/>
  <c r="O575" i="59"/>
  <c r="Q574" i="59"/>
  <c r="P574" i="59"/>
  <c r="O574" i="59"/>
  <c r="Q573" i="59"/>
  <c r="P573" i="59"/>
  <c r="O573" i="59"/>
  <c r="Q572" i="59"/>
  <c r="P572" i="59"/>
  <c r="O572" i="59"/>
  <c r="Q571" i="59"/>
  <c r="P571" i="59"/>
  <c r="O571" i="59"/>
  <c r="Q570" i="59"/>
  <c r="P570" i="59"/>
  <c r="O570" i="59"/>
  <c r="Q569" i="59"/>
  <c r="P569" i="59"/>
  <c r="O569" i="59"/>
  <c r="Q568" i="59"/>
  <c r="P568" i="59"/>
  <c r="O568" i="59"/>
  <c r="Q567" i="59"/>
  <c r="P567" i="59"/>
  <c r="O567" i="59"/>
  <c r="Q566" i="59"/>
  <c r="P566" i="59"/>
  <c r="O566" i="59"/>
  <c r="Q565" i="59"/>
  <c r="P565" i="59"/>
  <c r="O565" i="59"/>
  <c r="Q564" i="59"/>
  <c r="P564" i="59"/>
  <c r="O564" i="59"/>
  <c r="Q563" i="59"/>
  <c r="P563" i="59"/>
  <c r="O563" i="59"/>
  <c r="Q562" i="59"/>
  <c r="P562" i="59"/>
  <c r="O562" i="59"/>
  <c r="Q561" i="59"/>
  <c r="P561" i="59"/>
  <c r="O561" i="59"/>
  <c r="Q560" i="59"/>
  <c r="P560" i="59"/>
  <c r="O560" i="59"/>
  <c r="Q559" i="59"/>
  <c r="P559" i="59"/>
  <c r="O559" i="59"/>
  <c r="Q558" i="59"/>
  <c r="P558" i="59"/>
  <c r="O558" i="59"/>
  <c r="Q557" i="59"/>
  <c r="P557" i="59"/>
  <c r="O557" i="59"/>
  <c r="Q556" i="59"/>
  <c r="P556" i="59"/>
  <c r="O556" i="59"/>
  <c r="Q555" i="59"/>
  <c r="P555" i="59"/>
  <c r="O555" i="59"/>
  <c r="Q554" i="59"/>
  <c r="P554" i="59"/>
  <c r="O554" i="59"/>
  <c r="Q553" i="59"/>
  <c r="P553" i="59"/>
  <c r="O553" i="59"/>
  <c r="Q552" i="59"/>
  <c r="P552" i="59"/>
  <c r="O552" i="59"/>
  <c r="Q551" i="59"/>
  <c r="P551" i="59"/>
  <c r="O551" i="59"/>
  <c r="Q550" i="59"/>
  <c r="P550" i="59"/>
  <c r="O550" i="59"/>
  <c r="Q549" i="59"/>
  <c r="P549" i="59"/>
  <c r="O549" i="59"/>
  <c r="Q548" i="59"/>
  <c r="P548" i="59"/>
  <c r="O548" i="59"/>
  <c r="Q547" i="59"/>
  <c r="P547" i="59"/>
  <c r="O547" i="59"/>
  <c r="Q546" i="59"/>
  <c r="P546" i="59"/>
  <c r="O546" i="59"/>
  <c r="Q545" i="59"/>
  <c r="P545" i="59"/>
  <c r="O545" i="59"/>
  <c r="Q544" i="59"/>
  <c r="P544" i="59"/>
  <c r="O544" i="59"/>
  <c r="Q543" i="59"/>
  <c r="P543" i="59"/>
  <c r="O543" i="59"/>
  <c r="Q542" i="59"/>
  <c r="P542" i="59"/>
  <c r="O542" i="59"/>
  <c r="Q541" i="59"/>
  <c r="P541" i="59"/>
  <c r="O541" i="59"/>
  <c r="Q540" i="59"/>
  <c r="P540" i="59"/>
  <c r="O540" i="59"/>
  <c r="Q539" i="59"/>
  <c r="P539" i="59"/>
  <c r="O539" i="59"/>
  <c r="Q538" i="59"/>
  <c r="P538" i="59"/>
  <c r="O538" i="59"/>
  <c r="Q537" i="59"/>
  <c r="P537" i="59"/>
  <c r="O537" i="59"/>
  <c r="Q536" i="59"/>
  <c r="P536" i="59"/>
  <c r="O536" i="59"/>
  <c r="Q535" i="59"/>
  <c r="P535" i="59"/>
  <c r="O535" i="59"/>
  <c r="Q534" i="59"/>
  <c r="P534" i="59"/>
  <c r="O534" i="59"/>
  <c r="Q533" i="59"/>
  <c r="P533" i="59"/>
  <c r="O533" i="59"/>
  <c r="Q532" i="59"/>
  <c r="P532" i="59"/>
  <c r="O532" i="59"/>
  <c r="Q531" i="59"/>
  <c r="P531" i="59"/>
  <c r="O531" i="59"/>
  <c r="Q530" i="59"/>
  <c r="P530" i="59"/>
  <c r="O530" i="59"/>
  <c r="Q529" i="59"/>
  <c r="P529" i="59"/>
  <c r="O529" i="59"/>
  <c r="Q528" i="59"/>
  <c r="P528" i="59"/>
  <c r="O528" i="59"/>
  <c r="Q527" i="59"/>
  <c r="P527" i="59"/>
  <c r="O527" i="59"/>
  <c r="Q526" i="59"/>
  <c r="P526" i="59"/>
  <c r="O526" i="59"/>
  <c r="Q525" i="59"/>
  <c r="P525" i="59"/>
  <c r="O525" i="59"/>
  <c r="Q524" i="59"/>
  <c r="P524" i="59"/>
  <c r="O524" i="59"/>
  <c r="Q523" i="59"/>
  <c r="P523" i="59"/>
  <c r="O523" i="59"/>
  <c r="Q522" i="59"/>
  <c r="P522" i="59"/>
  <c r="O522" i="59"/>
  <c r="Q521" i="59"/>
  <c r="P521" i="59"/>
  <c r="O521" i="59"/>
  <c r="Q520" i="59"/>
  <c r="P520" i="59"/>
  <c r="O520" i="59"/>
  <c r="Q519" i="59"/>
  <c r="P519" i="59"/>
  <c r="O519" i="59"/>
  <c r="Q518" i="59"/>
  <c r="P518" i="59"/>
  <c r="O518" i="59"/>
  <c r="Q517" i="59"/>
  <c r="P517" i="59"/>
  <c r="O517" i="59"/>
  <c r="Q516" i="59"/>
  <c r="P516" i="59"/>
  <c r="O516" i="59"/>
  <c r="Q515" i="59"/>
  <c r="P515" i="59"/>
  <c r="O515" i="59"/>
  <c r="Q514" i="59"/>
  <c r="P514" i="59"/>
  <c r="O514" i="59"/>
  <c r="Q513" i="59"/>
  <c r="P513" i="59"/>
  <c r="O513" i="59"/>
  <c r="Q512" i="59"/>
  <c r="P512" i="59"/>
  <c r="O512" i="59"/>
  <c r="Q511" i="59"/>
  <c r="P511" i="59"/>
  <c r="O511" i="59"/>
  <c r="Q510" i="59"/>
  <c r="P510" i="59"/>
  <c r="O510" i="59"/>
  <c r="Q509" i="59"/>
  <c r="P509" i="59"/>
  <c r="O509" i="59"/>
  <c r="Q508" i="59"/>
  <c r="P508" i="59"/>
  <c r="O508" i="59"/>
  <c r="Q507" i="59"/>
  <c r="P507" i="59"/>
  <c r="O507" i="59"/>
  <c r="Q506" i="59"/>
  <c r="P506" i="59"/>
  <c r="O506" i="59"/>
  <c r="Q505" i="59"/>
  <c r="P505" i="59"/>
  <c r="O505" i="59"/>
  <c r="Q504" i="59"/>
  <c r="P504" i="59"/>
  <c r="O504" i="59"/>
  <c r="Q503" i="59"/>
  <c r="P503" i="59"/>
  <c r="O503" i="59"/>
  <c r="Q502" i="59"/>
  <c r="P502" i="59"/>
  <c r="O502" i="59"/>
  <c r="Q501" i="59"/>
  <c r="P501" i="59"/>
  <c r="O501" i="59"/>
  <c r="Q500" i="59"/>
  <c r="P500" i="59"/>
  <c r="O500" i="59"/>
  <c r="Q499" i="59"/>
  <c r="P499" i="59"/>
  <c r="O499" i="59"/>
  <c r="Q498" i="59"/>
  <c r="P498" i="59"/>
  <c r="O498" i="59"/>
  <c r="Q497" i="59"/>
  <c r="P497" i="59"/>
  <c r="O497" i="59"/>
  <c r="Q496" i="59"/>
  <c r="P496" i="59"/>
  <c r="O496" i="59"/>
  <c r="Q495" i="59"/>
  <c r="P495" i="59"/>
  <c r="O495" i="59"/>
  <c r="Q494" i="59"/>
  <c r="P494" i="59"/>
  <c r="O494" i="59"/>
  <c r="Q493" i="59"/>
  <c r="P493" i="59"/>
  <c r="O493" i="59"/>
  <c r="Q492" i="59"/>
  <c r="P492" i="59"/>
  <c r="O492" i="59"/>
  <c r="Q491" i="59"/>
  <c r="P491" i="59"/>
  <c r="O491" i="59"/>
  <c r="Q490" i="59"/>
  <c r="P490" i="59"/>
  <c r="O490" i="59"/>
  <c r="Q489" i="59"/>
  <c r="P489" i="59"/>
  <c r="O489" i="59"/>
  <c r="Q488" i="59"/>
  <c r="P488" i="59"/>
  <c r="O488" i="59"/>
  <c r="Q487" i="59"/>
  <c r="P487" i="59"/>
  <c r="O487" i="59"/>
  <c r="Q486" i="59"/>
  <c r="P486" i="59"/>
  <c r="O486" i="59"/>
  <c r="Q485" i="59"/>
  <c r="P485" i="59"/>
  <c r="O485" i="59"/>
  <c r="Q484" i="59"/>
  <c r="P484" i="59"/>
  <c r="O484" i="59"/>
  <c r="Q483" i="59"/>
  <c r="P483" i="59"/>
  <c r="O483" i="59"/>
  <c r="Q482" i="59"/>
  <c r="P482" i="59"/>
  <c r="O482" i="59"/>
  <c r="Q481" i="59"/>
  <c r="P481" i="59"/>
  <c r="O481" i="59"/>
  <c r="Q480" i="59"/>
  <c r="P480" i="59"/>
  <c r="O480" i="59"/>
  <c r="Q479" i="59"/>
  <c r="P479" i="59"/>
  <c r="O479" i="59"/>
  <c r="Q478" i="59"/>
  <c r="P478" i="59"/>
  <c r="O478" i="59"/>
  <c r="Q477" i="59"/>
  <c r="P477" i="59"/>
  <c r="O477" i="59"/>
  <c r="Q476" i="59"/>
  <c r="P476" i="59"/>
  <c r="O476" i="59"/>
  <c r="Q475" i="59"/>
  <c r="P475" i="59"/>
  <c r="O475" i="59"/>
  <c r="Q474" i="59"/>
  <c r="P474" i="59"/>
  <c r="O474" i="59"/>
  <c r="Q473" i="59"/>
  <c r="P473" i="59"/>
  <c r="O473" i="59"/>
  <c r="Q472" i="59"/>
  <c r="P472" i="59"/>
  <c r="O472" i="59"/>
  <c r="Q471" i="59"/>
  <c r="P471" i="59"/>
  <c r="O471" i="59"/>
  <c r="Q470" i="59"/>
  <c r="P470" i="59"/>
  <c r="O470" i="59"/>
  <c r="Q469" i="59"/>
  <c r="P469" i="59"/>
  <c r="O469" i="59"/>
  <c r="Q468" i="59"/>
  <c r="P468" i="59"/>
  <c r="O468" i="59"/>
  <c r="Q467" i="59"/>
  <c r="P467" i="59"/>
  <c r="O467" i="59"/>
  <c r="Q466" i="59"/>
  <c r="P466" i="59"/>
  <c r="O466" i="59"/>
  <c r="Q465" i="59"/>
  <c r="P465" i="59"/>
  <c r="O465" i="59"/>
  <c r="Q464" i="59"/>
  <c r="P464" i="59"/>
  <c r="O464" i="59"/>
  <c r="Q463" i="59"/>
  <c r="P463" i="59"/>
  <c r="O463" i="59"/>
  <c r="Q462" i="59"/>
  <c r="P462" i="59"/>
  <c r="O462" i="59"/>
  <c r="Q461" i="59"/>
  <c r="P461" i="59"/>
  <c r="O461" i="59"/>
  <c r="Q460" i="59"/>
  <c r="P460" i="59"/>
  <c r="O460" i="59"/>
  <c r="Q459" i="59"/>
  <c r="P459" i="59"/>
  <c r="O459" i="59"/>
  <c r="Q458" i="59"/>
  <c r="P458" i="59"/>
  <c r="O458" i="59"/>
  <c r="Q457" i="59"/>
  <c r="P457" i="59"/>
  <c r="O457" i="59"/>
  <c r="Q456" i="59"/>
  <c r="P456" i="59"/>
  <c r="O456" i="59"/>
  <c r="Q455" i="59"/>
  <c r="P455" i="59"/>
  <c r="O455" i="59"/>
  <c r="Q454" i="59"/>
  <c r="P454" i="59"/>
  <c r="O454" i="59"/>
  <c r="Q453" i="59"/>
  <c r="P453" i="59"/>
  <c r="O453" i="59"/>
  <c r="Q452" i="59"/>
  <c r="P452" i="59"/>
  <c r="O452" i="59"/>
  <c r="Q451" i="59"/>
  <c r="P451" i="59"/>
  <c r="O451" i="59"/>
  <c r="Q450" i="59"/>
  <c r="P450" i="59"/>
  <c r="O450" i="59"/>
  <c r="Q449" i="59"/>
  <c r="P449" i="59"/>
  <c r="O449" i="59"/>
  <c r="Q448" i="59"/>
  <c r="P448" i="59"/>
  <c r="O448" i="59"/>
  <c r="Q447" i="59"/>
  <c r="P447" i="59"/>
  <c r="O447" i="59"/>
  <c r="Q446" i="59"/>
  <c r="P446" i="59"/>
  <c r="O446" i="59"/>
  <c r="Q445" i="59"/>
  <c r="P445" i="59"/>
  <c r="O445" i="59"/>
  <c r="Q444" i="59"/>
  <c r="P444" i="59"/>
  <c r="O444" i="59"/>
  <c r="Q443" i="59"/>
  <c r="P443" i="59"/>
  <c r="O443" i="59"/>
  <c r="Q442" i="59"/>
  <c r="P442" i="59"/>
  <c r="O442" i="59"/>
  <c r="Q441" i="59"/>
  <c r="P441" i="59"/>
  <c r="O441" i="59"/>
  <c r="Q440" i="59"/>
  <c r="P440" i="59"/>
  <c r="O440" i="59"/>
  <c r="Q439" i="59"/>
  <c r="P439" i="59"/>
  <c r="O439" i="59"/>
  <c r="Q438" i="59"/>
  <c r="P438" i="59"/>
  <c r="O438" i="59"/>
  <c r="Q437" i="59"/>
  <c r="P437" i="59"/>
  <c r="O437" i="59"/>
  <c r="Q436" i="59"/>
  <c r="P436" i="59"/>
  <c r="O436" i="59"/>
  <c r="Q435" i="59"/>
  <c r="P435" i="59"/>
  <c r="O435" i="59"/>
  <c r="Q434" i="59"/>
  <c r="P434" i="59"/>
  <c r="O434" i="59"/>
  <c r="Q433" i="59"/>
  <c r="P433" i="59"/>
  <c r="O433" i="59"/>
  <c r="Q432" i="59"/>
  <c r="P432" i="59"/>
  <c r="O432" i="59"/>
  <c r="Q431" i="59"/>
  <c r="P431" i="59"/>
  <c r="O431" i="59"/>
  <c r="Q430" i="59"/>
  <c r="P430" i="59"/>
  <c r="O430" i="59"/>
  <c r="Q429" i="59"/>
  <c r="P429" i="59"/>
  <c r="O429" i="59"/>
  <c r="Q428" i="59"/>
  <c r="P428" i="59"/>
  <c r="O428" i="59"/>
  <c r="Q427" i="59"/>
  <c r="P427" i="59"/>
  <c r="O427" i="59"/>
  <c r="Q426" i="59"/>
  <c r="P426" i="59"/>
  <c r="O426" i="59"/>
  <c r="Q425" i="59"/>
  <c r="P425" i="59"/>
  <c r="O425" i="59"/>
  <c r="Q424" i="59"/>
  <c r="P424" i="59"/>
  <c r="O424" i="59"/>
  <c r="Q423" i="59"/>
  <c r="P423" i="59"/>
  <c r="O423" i="59"/>
  <c r="Q422" i="59"/>
  <c r="P422" i="59"/>
  <c r="O422" i="59"/>
  <c r="Q421" i="59"/>
  <c r="P421" i="59"/>
  <c r="O421" i="59"/>
  <c r="Q420" i="59"/>
  <c r="P420" i="59"/>
  <c r="O420" i="59"/>
  <c r="Q419" i="59"/>
  <c r="P419" i="59"/>
  <c r="O419" i="59"/>
  <c r="Q418" i="59"/>
  <c r="P418" i="59"/>
  <c r="O418" i="59"/>
  <c r="Q417" i="59"/>
  <c r="P417" i="59"/>
  <c r="O417" i="59"/>
  <c r="Q416" i="59"/>
  <c r="P416" i="59"/>
  <c r="O416" i="59"/>
  <c r="Q415" i="59"/>
  <c r="P415" i="59"/>
  <c r="O415" i="59"/>
  <c r="Q414" i="59"/>
  <c r="P414" i="59"/>
  <c r="O414" i="59"/>
  <c r="Q413" i="59"/>
  <c r="P413" i="59"/>
  <c r="O413" i="59"/>
  <c r="Q412" i="59"/>
  <c r="P412" i="59"/>
  <c r="O412" i="59"/>
  <c r="Q411" i="59"/>
  <c r="P411" i="59"/>
  <c r="O411" i="59"/>
  <c r="Q410" i="59"/>
  <c r="P410" i="59"/>
  <c r="O410" i="59"/>
  <c r="Q409" i="59"/>
  <c r="P409" i="59"/>
  <c r="O409" i="59"/>
  <c r="Q408" i="59"/>
  <c r="P408" i="59"/>
  <c r="O408" i="59"/>
  <c r="Q407" i="59"/>
  <c r="P407" i="59"/>
  <c r="O407" i="59"/>
  <c r="Q406" i="59"/>
  <c r="P406" i="59"/>
  <c r="O406" i="59"/>
  <c r="Q405" i="59"/>
  <c r="P405" i="59"/>
  <c r="O405" i="59"/>
  <c r="Q404" i="59"/>
  <c r="P404" i="59"/>
  <c r="O404" i="59"/>
  <c r="Q403" i="59"/>
  <c r="P403" i="59"/>
  <c r="O403" i="59"/>
  <c r="Q402" i="59"/>
  <c r="P402" i="59"/>
  <c r="O402" i="59"/>
  <c r="Q401" i="59"/>
  <c r="P401" i="59"/>
  <c r="O401" i="59"/>
  <c r="Q400" i="59"/>
  <c r="P400" i="59"/>
  <c r="O400" i="59"/>
  <c r="Q399" i="59"/>
  <c r="P399" i="59"/>
  <c r="O399" i="59"/>
  <c r="Q398" i="59"/>
  <c r="P398" i="59"/>
  <c r="O398" i="59"/>
  <c r="Q397" i="59"/>
  <c r="P397" i="59"/>
  <c r="O397" i="59"/>
  <c r="Q396" i="59"/>
  <c r="P396" i="59"/>
  <c r="O396" i="59"/>
  <c r="Q395" i="59"/>
  <c r="P395" i="59"/>
  <c r="O395" i="59"/>
  <c r="Q394" i="59"/>
  <c r="P394" i="59"/>
  <c r="O394" i="59"/>
  <c r="Q393" i="59"/>
  <c r="P393" i="59"/>
  <c r="O393" i="59"/>
  <c r="Q392" i="59"/>
  <c r="P392" i="59"/>
  <c r="O392" i="59"/>
  <c r="Q391" i="59"/>
  <c r="P391" i="59"/>
  <c r="O391" i="59"/>
  <c r="Q390" i="59"/>
  <c r="P390" i="59"/>
  <c r="O390" i="59"/>
  <c r="Q389" i="59"/>
  <c r="P389" i="59"/>
  <c r="O389" i="59"/>
  <c r="Q388" i="59"/>
  <c r="P388" i="59"/>
  <c r="O388" i="59"/>
  <c r="Q387" i="59"/>
  <c r="P387" i="59"/>
  <c r="O387" i="59"/>
  <c r="Q386" i="59"/>
  <c r="P386" i="59"/>
  <c r="O386" i="59"/>
  <c r="Q385" i="59"/>
  <c r="P385" i="59"/>
  <c r="O385" i="59"/>
  <c r="Q384" i="59"/>
  <c r="P384" i="59"/>
  <c r="O384" i="59"/>
  <c r="Q383" i="59"/>
  <c r="P383" i="59"/>
  <c r="O383" i="59"/>
  <c r="Q382" i="59"/>
  <c r="P382" i="59"/>
  <c r="O382" i="59"/>
  <c r="Q381" i="59"/>
  <c r="P381" i="59"/>
  <c r="O381" i="59"/>
  <c r="Q380" i="59"/>
  <c r="P380" i="59"/>
  <c r="O380" i="59"/>
  <c r="Q379" i="59"/>
  <c r="P379" i="59"/>
  <c r="O379" i="59"/>
  <c r="Q378" i="59"/>
  <c r="P378" i="59"/>
  <c r="O378" i="59"/>
  <c r="Q377" i="59"/>
  <c r="P377" i="59"/>
  <c r="O377" i="59"/>
  <c r="Q376" i="59"/>
  <c r="P376" i="59"/>
  <c r="O376" i="59"/>
  <c r="Q375" i="59"/>
  <c r="P375" i="59"/>
  <c r="O375" i="59"/>
  <c r="Q374" i="59"/>
  <c r="P374" i="59"/>
  <c r="O374" i="59"/>
  <c r="Q373" i="59"/>
  <c r="P373" i="59"/>
  <c r="O373" i="59"/>
  <c r="Q372" i="59"/>
  <c r="P372" i="59"/>
  <c r="O372" i="59"/>
  <c r="Q371" i="59"/>
  <c r="P371" i="59"/>
  <c r="O371" i="59"/>
  <c r="Q370" i="59"/>
  <c r="P370" i="59"/>
  <c r="O370" i="59"/>
  <c r="Q369" i="59"/>
  <c r="P369" i="59"/>
  <c r="O369" i="59"/>
  <c r="Q368" i="59"/>
  <c r="P368" i="59"/>
  <c r="O368" i="59"/>
  <c r="Q367" i="59"/>
  <c r="P367" i="59"/>
  <c r="O367" i="59"/>
  <c r="Q366" i="59"/>
  <c r="P366" i="59"/>
  <c r="O366" i="59"/>
  <c r="Q365" i="59"/>
  <c r="P365" i="59"/>
  <c r="O365" i="59"/>
  <c r="Q364" i="59"/>
  <c r="P364" i="59"/>
  <c r="O364" i="59"/>
  <c r="Q363" i="59"/>
  <c r="P363" i="59"/>
  <c r="O363" i="59"/>
  <c r="Q362" i="59"/>
  <c r="P362" i="59"/>
  <c r="O362" i="59"/>
  <c r="Q361" i="59"/>
  <c r="P361" i="59"/>
  <c r="O361" i="59"/>
  <c r="Q360" i="59"/>
  <c r="P360" i="59"/>
  <c r="O360" i="59"/>
  <c r="Q359" i="59"/>
  <c r="P359" i="59"/>
  <c r="O359" i="59"/>
  <c r="Q358" i="59"/>
  <c r="P358" i="59"/>
  <c r="O358" i="59"/>
  <c r="Q357" i="59"/>
  <c r="P357" i="59"/>
  <c r="O357" i="59"/>
  <c r="Q356" i="59"/>
  <c r="P356" i="59"/>
  <c r="O356" i="59"/>
  <c r="Q355" i="59"/>
  <c r="P355" i="59"/>
  <c r="O355" i="59"/>
  <c r="Q354" i="59"/>
  <c r="P354" i="59"/>
  <c r="O354" i="59"/>
  <c r="Q353" i="59"/>
  <c r="P353" i="59"/>
  <c r="O353" i="59"/>
  <c r="Q352" i="59"/>
  <c r="P352" i="59"/>
  <c r="O352" i="59"/>
  <c r="Q351" i="59"/>
  <c r="P351" i="59"/>
  <c r="O351" i="59"/>
  <c r="Q350" i="59"/>
  <c r="P350" i="59"/>
  <c r="O350" i="59"/>
  <c r="Q349" i="59"/>
  <c r="P349" i="59"/>
  <c r="O349" i="59"/>
  <c r="Q348" i="59"/>
  <c r="P348" i="59"/>
  <c r="O348" i="59"/>
  <c r="Q347" i="59"/>
  <c r="P347" i="59"/>
  <c r="O347" i="59"/>
  <c r="Q346" i="59"/>
  <c r="P346" i="59"/>
  <c r="O346" i="59"/>
  <c r="Q345" i="59"/>
  <c r="P345" i="59"/>
  <c r="O345" i="59"/>
  <c r="Q344" i="59"/>
  <c r="P344" i="59"/>
  <c r="O344" i="59"/>
  <c r="Q343" i="59"/>
  <c r="P343" i="59"/>
  <c r="O343" i="59"/>
  <c r="Q342" i="59"/>
  <c r="P342" i="59"/>
  <c r="O342" i="59"/>
  <c r="Q341" i="59"/>
  <c r="P341" i="59"/>
  <c r="O341" i="59"/>
  <c r="Q340" i="59"/>
  <c r="P340" i="59"/>
  <c r="O340" i="59"/>
  <c r="Q339" i="59"/>
  <c r="P339" i="59"/>
  <c r="O339" i="59"/>
  <c r="Q338" i="59"/>
  <c r="P338" i="59"/>
  <c r="O338" i="59"/>
  <c r="Q337" i="59"/>
  <c r="P337" i="59"/>
  <c r="O337" i="59"/>
  <c r="Q336" i="59"/>
  <c r="P336" i="59"/>
  <c r="O336" i="59"/>
  <c r="Q335" i="59"/>
  <c r="P335" i="59"/>
  <c r="O335" i="59"/>
  <c r="Q334" i="59"/>
  <c r="P334" i="59"/>
  <c r="O334" i="59"/>
  <c r="Q333" i="59"/>
  <c r="P333" i="59"/>
  <c r="O333" i="59"/>
  <c r="Q332" i="59"/>
  <c r="P332" i="59"/>
  <c r="O332" i="59"/>
  <c r="Q331" i="59"/>
  <c r="P331" i="59"/>
  <c r="O331" i="59"/>
  <c r="Q330" i="59"/>
  <c r="P330" i="59"/>
  <c r="O330" i="59"/>
  <c r="Q329" i="59"/>
  <c r="P329" i="59"/>
  <c r="O329" i="59"/>
  <c r="Q328" i="59"/>
  <c r="P328" i="59"/>
  <c r="O328" i="59"/>
  <c r="Q327" i="59"/>
  <c r="P327" i="59"/>
  <c r="O327" i="59"/>
  <c r="Q326" i="59"/>
  <c r="P326" i="59"/>
  <c r="O326" i="59"/>
  <c r="Q325" i="59"/>
  <c r="P325" i="59"/>
  <c r="O325" i="59"/>
  <c r="Q324" i="59"/>
  <c r="P324" i="59"/>
  <c r="O324" i="59"/>
  <c r="Q323" i="59"/>
  <c r="P323" i="59"/>
  <c r="O323" i="59"/>
  <c r="Q322" i="59"/>
  <c r="P322" i="59"/>
  <c r="O322" i="59"/>
  <c r="Q321" i="59"/>
  <c r="P321" i="59"/>
  <c r="O321" i="59"/>
  <c r="Q320" i="59"/>
  <c r="P320" i="59"/>
  <c r="O320" i="59"/>
  <c r="Q319" i="59"/>
  <c r="P319" i="59"/>
  <c r="O319" i="59"/>
  <c r="Q318" i="59"/>
  <c r="P318" i="59"/>
  <c r="O318" i="59"/>
  <c r="Q317" i="59"/>
  <c r="P317" i="59"/>
  <c r="O317" i="59"/>
  <c r="Q316" i="59"/>
  <c r="P316" i="59"/>
  <c r="O316" i="59"/>
  <c r="Q315" i="59"/>
  <c r="P315" i="59"/>
  <c r="O315" i="59"/>
  <c r="Q314" i="59"/>
  <c r="P314" i="59"/>
  <c r="O314" i="59"/>
  <c r="Q313" i="59"/>
  <c r="P313" i="59"/>
  <c r="O313" i="59"/>
  <c r="Q312" i="59"/>
  <c r="P312" i="59"/>
  <c r="O312" i="59"/>
  <c r="Q311" i="59"/>
  <c r="P311" i="59"/>
  <c r="O311" i="59"/>
  <c r="Q310" i="59"/>
  <c r="P310" i="59"/>
  <c r="O310" i="59"/>
  <c r="Q309" i="59"/>
  <c r="P309" i="59"/>
  <c r="O309" i="59"/>
  <c r="Q308" i="59"/>
  <c r="P308" i="59"/>
  <c r="O308" i="59"/>
  <c r="Q307" i="59"/>
  <c r="P307" i="59"/>
  <c r="O307" i="59"/>
  <c r="Q306" i="59"/>
  <c r="P306" i="59"/>
  <c r="O306" i="59"/>
  <c r="Q305" i="59"/>
  <c r="P305" i="59"/>
  <c r="O305" i="59"/>
  <c r="Q304" i="59"/>
  <c r="P304" i="59"/>
  <c r="O304" i="59"/>
  <c r="Q303" i="59"/>
  <c r="P303" i="59"/>
  <c r="O303" i="59"/>
  <c r="Q302" i="59"/>
  <c r="P302" i="59"/>
  <c r="O302" i="59"/>
  <c r="Q301" i="59"/>
  <c r="P301" i="59"/>
  <c r="O301" i="59"/>
  <c r="Q300" i="59"/>
  <c r="P300" i="59"/>
  <c r="O300" i="59"/>
  <c r="Q299" i="59"/>
  <c r="P299" i="59"/>
  <c r="O299" i="59"/>
  <c r="Q298" i="59"/>
  <c r="P298" i="59"/>
  <c r="O298" i="59"/>
  <c r="Q297" i="59"/>
  <c r="P297" i="59"/>
  <c r="O297" i="59"/>
  <c r="Q296" i="59"/>
  <c r="P296" i="59"/>
  <c r="O296" i="59"/>
  <c r="Q295" i="59"/>
  <c r="P295" i="59"/>
  <c r="O295" i="59"/>
  <c r="Q294" i="59"/>
  <c r="P294" i="59"/>
  <c r="O294" i="59"/>
  <c r="Q293" i="59"/>
  <c r="P293" i="59"/>
  <c r="O293" i="59"/>
  <c r="Q292" i="59"/>
  <c r="P292" i="59"/>
  <c r="O292" i="59"/>
  <c r="Q291" i="59"/>
  <c r="P291" i="59"/>
  <c r="O291" i="59"/>
  <c r="Q290" i="59"/>
  <c r="P290" i="59"/>
  <c r="O290" i="59"/>
  <c r="Q289" i="59"/>
  <c r="P289" i="59"/>
  <c r="O289" i="59"/>
  <c r="Q288" i="59"/>
  <c r="P288" i="59"/>
  <c r="O288" i="59"/>
  <c r="Q287" i="59"/>
  <c r="P287" i="59"/>
  <c r="O287" i="59"/>
  <c r="Q286" i="59"/>
  <c r="P286" i="59"/>
  <c r="O286" i="59"/>
  <c r="Q285" i="59"/>
  <c r="P285" i="59"/>
  <c r="O285" i="59"/>
  <c r="Q284" i="59"/>
  <c r="P284" i="59"/>
  <c r="O284" i="59"/>
  <c r="Q283" i="59"/>
  <c r="P283" i="59"/>
  <c r="O283" i="59"/>
  <c r="Q282" i="59"/>
  <c r="P282" i="59"/>
  <c r="O282" i="59"/>
  <c r="Q281" i="59"/>
  <c r="P281" i="59"/>
  <c r="O281" i="59"/>
  <c r="Q280" i="59"/>
  <c r="P280" i="59"/>
  <c r="O280" i="59"/>
  <c r="Q279" i="59"/>
  <c r="P279" i="59"/>
  <c r="O279" i="59"/>
  <c r="Q278" i="59"/>
  <c r="P278" i="59"/>
  <c r="O278" i="59"/>
  <c r="Q277" i="59"/>
  <c r="P277" i="59"/>
  <c r="O277" i="59"/>
  <c r="Q276" i="59"/>
  <c r="P276" i="59"/>
  <c r="O276" i="59"/>
  <c r="Q275" i="59"/>
  <c r="P275" i="59"/>
  <c r="O275" i="59"/>
  <c r="Q274" i="59"/>
  <c r="P274" i="59"/>
  <c r="O274" i="59"/>
  <c r="Q273" i="59"/>
  <c r="P273" i="59"/>
  <c r="O273" i="59"/>
  <c r="Q272" i="59"/>
  <c r="P272" i="59"/>
  <c r="O272" i="59"/>
  <c r="Q271" i="59"/>
  <c r="P271" i="59"/>
  <c r="O271" i="59"/>
  <c r="Q270" i="59"/>
  <c r="P270" i="59"/>
  <c r="O270" i="59"/>
  <c r="Q269" i="59"/>
  <c r="P269" i="59"/>
  <c r="O269" i="59"/>
  <c r="Q268" i="59"/>
  <c r="P268" i="59"/>
  <c r="O268" i="59"/>
  <c r="Q267" i="59"/>
  <c r="P267" i="59"/>
  <c r="O267" i="59"/>
  <c r="Q266" i="59"/>
  <c r="P266" i="59"/>
  <c r="O266" i="59"/>
  <c r="Q265" i="59"/>
  <c r="P265" i="59"/>
  <c r="O265" i="59"/>
  <c r="Q264" i="59"/>
  <c r="P264" i="59"/>
  <c r="O264" i="59"/>
  <c r="Q263" i="59"/>
  <c r="P263" i="59"/>
  <c r="O263" i="59"/>
  <c r="Q262" i="59"/>
  <c r="P262" i="59"/>
  <c r="O262" i="59"/>
  <c r="Q261" i="59"/>
  <c r="P261" i="59"/>
  <c r="O261" i="59"/>
  <c r="Q260" i="59"/>
  <c r="P260" i="59"/>
  <c r="O260" i="59"/>
  <c r="Q259" i="59"/>
  <c r="P259" i="59"/>
  <c r="O259" i="59"/>
  <c r="Q258" i="59"/>
  <c r="P258" i="59"/>
  <c r="O258" i="59"/>
  <c r="Q257" i="59"/>
  <c r="P257" i="59"/>
  <c r="O257" i="59"/>
  <c r="Q256" i="59"/>
  <c r="P256" i="59"/>
  <c r="O256" i="59"/>
  <c r="Q255" i="59"/>
  <c r="P255" i="59"/>
  <c r="O255" i="59"/>
  <c r="Q254" i="59"/>
  <c r="P254" i="59"/>
  <c r="O254" i="59"/>
  <c r="Q253" i="59"/>
  <c r="P253" i="59"/>
  <c r="O253" i="59"/>
  <c r="Q252" i="59"/>
  <c r="P252" i="59"/>
  <c r="O252" i="59"/>
  <c r="Q251" i="59"/>
  <c r="P251" i="59"/>
  <c r="O251" i="59"/>
  <c r="Q250" i="59"/>
  <c r="P250" i="59"/>
  <c r="O250" i="59"/>
  <c r="Q249" i="59"/>
  <c r="P249" i="59"/>
  <c r="O249" i="59"/>
  <c r="Q248" i="59"/>
  <c r="P248" i="59"/>
  <c r="O248" i="59"/>
  <c r="Q247" i="59"/>
  <c r="P247" i="59"/>
  <c r="O247" i="59"/>
  <c r="Q246" i="59"/>
  <c r="P246" i="59"/>
  <c r="O246" i="59"/>
  <c r="Q245" i="59"/>
  <c r="P245" i="59"/>
  <c r="O245" i="59"/>
  <c r="Q244" i="59"/>
  <c r="P244" i="59"/>
  <c r="O244" i="59"/>
  <c r="Q243" i="59"/>
  <c r="P243" i="59"/>
  <c r="O243" i="59"/>
  <c r="Q242" i="59"/>
  <c r="P242" i="59"/>
  <c r="O242" i="59"/>
  <c r="Q241" i="59"/>
  <c r="P241" i="59"/>
  <c r="O241" i="59"/>
  <c r="Q240" i="59"/>
  <c r="P240" i="59"/>
  <c r="O240" i="59"/>
  <c r="Q239" i="59"/>
  <c r="P239" i="59"/>
  <c r="O239" i="59"/>
  <c r="Q238" i="59"/>
  <c r="P238" i="59"/>
  <c r="O238" i="59"/>
  <c r="Q237" i="59"/>
  <c r="P237" i="59"/>
  <c r="O237" i="59"/>
  <c r="Q236" i="59"/>
  <c r="P236" i="59"/>
  <c r="O236" i="59"/>
  <c r="Q235" i="59"/>
  <c r="P235" i="59"/>
  <c r="O235" i="59"/>
  <c r="Q234" i="59"/>
  <c r="P234" i="59"/>
  <c r="O234" i="59"/>
  <c r="Q233" i="59"/>
  <c r="P233" i="59"/>
  <c r="O233" i="59"/>
  <c r="Q232" i="59"/>
  <c r="P232" i="59"/>
  <c r="O232" i="59"/>
  <c r="Q231" i="59"/>
  <c r="P231" i="59"/>
  <c r="O231" i="59"/>
  <c r="Q230" i="59"/>
  <c r="P230" i="59"/>
  <c r="O230" i="59"/>
  <c r="Q229" i="59"/>
  <c r="P229" i="59"/>
  <c r="O229" i="59"/>
  <c r="Q228" i="59"/>
  <c r="P228" i="59"/>
  <c r="O228" i="59"/>
  <c r="Q227" i="59"/>
  <c r="P227" i="59"/>
  <c r="O227" i="59"/>
  <c r="Q226" i="59"/>
  <c r="P226" i="59"/>
  <c r="O226" i="59"/>
  <c r="Q225" i="59"/>
  <c r="P225" i="59"/>
  <c r="O225" i="59"/>
  <c r="Q224" i="59"/>
  <c r="P224" i="59"/>
  <c r="O224" i="59"/>
  <c r="Q223" i="59"/>
  <c r="P223" i="59"/>
  <c r="O223" i="59"/>
  <c r="Q222" i="59"/>
  <c r="P222" i="59"/>
  <c r="O222" i="59"/>
  <c r="Q221" i="59"/>
  <c r="P221" i="59"/>
  <c r="O221" i="59"/>
  <c r="Q220" i="59"/>
  <c r="P220" i="59"/>
  <c r="O220" i="59"/>
  <c r="Q219" i="59"/>
  <c r="P219" i="59"/>
  <c r="O219" i="59"/>
  <c r="Q218" i="59"/>
  <c r="P218" i="59"/>
  <c r="O218" i="59"/>
  <c r="Q217" i="59"/>
  <c r="P217" i="59"/>
  <c r="O217" i="59"/>
  <c r="Q216" i="59"/>
  <c r="P216" i="59"/>
  <c r="O216" i="59"/>
  <c r="Q215" i="59"/>
  <c r="P215" i="59"/>
  <c r="O215" i="59"/>
  <c r="Q214" i="59"/>
  <c r="P214" i="59"/>
  <c r="O214" i="59"/>
  <c r="Q213" i="59"/>
  <c r="P213" i="59"/>
  <c r="O213" i="59"/>
  <c r="Q212" i="59"/>
  <c r="P212" i="59"/>
  <c r="O212" i="59"/>
  <c r="Q211" i="59"/>
  <c r="P211" i="59"/>
  <c r="O211" i="59"/>
  <c r="Q210" i="59"/>
  <c r="P210" i="59"/>
  <c r="O210" i="59"/>
  <c r="Q209" i="59"/>
  <c r="P209" i="59"/>
  <c r="O209" i="59"/>
  <c r="Q208" i="59"/>
  <c r="P208" i="59"/>
  <c r="O208" i="59"/>
  <c r="Q207" i="59"/>
  <c r="P207" i="59"/>
  <c r="O207" i="59"/>
  <c r="Q206" i="59"/>
  <c r="P206" i="59"/>
  <c r="O206" i="59"/>
  <c r="Q205" i="59"/>
  <c r="P205" i="59"/>
  <c r="O205" i="59"/>
  <c r="Q204" i="59"/>
  <c r="P204" i="59"/>
  <c r="O204" i="59"/>
  <c r="Q203" i="59"/>
  <c r="P203" i="59"/>
  <c r="O203" i="59"/>
  <c r="Q202" i="59"/>
  <c r="P202" i="59"/>
  <c r="O202" i="59"/>
  <c r="Q201" i="59"/>
  <c r="P201" i="59"/>
  <c r="O201" i="59"/>
  <c r="Q200" i="59"/>
  <c r="P200" i="59"/>
  <c r="O200" i="59"/>
  <c r="Q199" i="59"/>
  <c r="P199" i="59"/>
  <c r="O199" i="59"/>
  <c r="Q198" i="59"/>
  <c r="P198" i="59"/>
  <c r="O198" i="59"/>
  <c r="Q197" i="59"/>
  <c r="P197" i="59"/>
  <c r="O197" i="59"/>
  <c r="Q196" i="59"/>
  <c r="P196" i="59"/>
  <c r="O196" i="59"/>
  <c r="Q195" i="59"/>
  <c r="P195" i="59"/>
  <c r="O195" i="59"/>
  <c r="Q194" i="59"/>
  <c r="P194" i="59"/>
  <c r="O194" i="59"/>
  <c r="Q193" i="59"/>
  <c r="P193" i="59"/>
  <c r="O193" i="59"/>
  <c r="Q192" i="59"/>
  <c r="P192" i="59"/>
  <c r="O192" i="59"/>
  <c r="Q191" i="59"/>
  <c r="P191" i="59"/>
  <c r="O191" i="59"/>
  <c r="Q190" i="59"/>
  <c r="P190" i="59"/>
  <c r="O190" i="59"/>
  <c r="Q189" i="59"/>
  <c r="P189" i="59"/>
  <c r="O189" i="59"/>
  <c r="Q188" i="59"/>
  <c r="P188" i="59"/>
  <c r="O188" i="59"/>
  <c r="Q187" i="59"/>
  <c r="P187" i="59"/>
  <c r="O187" i="59"/>
  <c r="Q186" i="59"/>
  <c r="P186" i="59"/>
  <c r="O186" i="59"/>
  <c r="Q185" i="59"/>
  <c r="P185" i="59"/>
  <c r="O185" i="59"/>
  <c r="Q184" i="59"/>
  <c r="P184" i="59"/>
  <c r="O184" i="59"/>
  <c r="Q183" i="59"/>
  <c r="P183" i="59"/>
  <c r="O183" i="59"/>
  <c r="Q182" i="59"/>
  <c r="P182" i="59"/>
  <c r="O182" i="59"/>
  <c r="Q181" i="59"/>
  <c r="P181" i="59"/>
  <c r="O181" i="59"/>
  <c r="Q180" i="59"/>
  <c r="P180" i="59"/>
  <c r="O180" i="59"/>
  <c r="Q179" i="59"/>
  <c r="P179" i="59"/>
  <c r="O179" i="59"/>
  <c r="Q178" i="59"/>
  <c r="P178" i="59"/>
  <c r="O178" i="59"/>
  <c r="Q177" i="59"/>
  <c r="P177" i="59"/>
  <c r="O177" i="59"/>
  <c r="Q176" i="59"/>
  <c r="P176" i="59"/>
  <c r="O176" i="59"/>
  <c r="Q175" i="59"/>
  <c r="P175" i="59"/>
  <c r="O175" i="59"/>
  <c r="Q174" i="59"/>
  <c r="P174" i="59"/>
  <c r="O174" i="59"/>
  <c r="Q173" i="59"/>
  <c r="P173" i="59"/>
  <c r="O173" i="59"/>
  <c r="Q172" i="59"/>
  <c r="P172" i="59"/>
  <c r="O172" i="59"/>
  <c r="Q171" i="59"/>
  <c r="P171" i="59"/>
  <c r="O171" i="59"/>
  <c r="Q170" i="59"/>
  <c r="P170" i="59"/>
  <c r="O170" i="59"/>
  <c r="Q169" i="59"/>
  <c r="P169" i="59"/>
  <c r="O169" i="59"/>
  <c r="Q168" i="59"/>
  <c r="P168" i="59"/>
  <c r="O168" i="59"/>
  <c r="Q167" i="59"/>
  <c r="P167" i="59"/>
  <c r="O167" i="59"/>
  <c r="Q166" i="59"/>
  <c r="P166" i="59"/>
  <c r="O166" i="59"/>
  <c r="Q165" i="59"/>
  <c r="P165" i="59"/>
  <c r="O165" i="59"/>
  <c r="Q164" i="59"/>
  <c r="P164" i="59"/>
  <c r="O164" i="59"/>
  <c r="Q163" i="59"/>
  <c r="P163" i="59"/>
  <c r="O163" i="59"/>
  <c r="Q162" i="59"/>
  <c r="P162" i="59"/>
  <c r="O162" i="59"/>
  <c r="Q161" i="59"/>
  <c r="P161" i="59"/>
  <c r="O161" i="59"/>
  <c r="Q160" i="59"/>
  <c r="P160" i="59"/>
  <c r="O160" i="59"/>
  <c r="Q159" i="59"/>
  <c r="P159" i="59"/>
  <c r="O159" i="59"/>
  <c r="Q158" i="59"/>
  <c r="P158" i="59"/>
  <c r="O158" i="59"/>
  <c r="Q157" i="59"/>
  <c r="P157" i="59"/>
  <c r="O157" i="59"/>
  <c r="Q156" i="59"/>
  <c r="P156" i="59"/>
  <c r="O156" i="59"/>
  <c r="Q155" i="59"/>
  <c r="P155" i="59"/>
  <c r="O155" i="59"/>
  <c r="Q154" i="59"/>
  <c r="P154" i="59"/>
  <c r="O154" i="59"/>
  <c r="Q153" i="59"/>
  <c r="P153" i="59"/>
  <c r="O153" i="59"/>
  <c r="Q152" i="59"/>
  <c r="P152" i="59"/>
  <c r="O152" i="59"/>
  <c r="Q151" i="59"/>
  <c r="P151" i="59"/>
  <c r="O151" i="59"/>
  <c r="Q150" i="59"/>
  <c r="P150" i="59"/>
  <c r="O150" i="59"/>
  <c r="Q149" i="59"/>
  <c r="P149" i="59"/>
  <c r="O149" i="59"/>
  <c r="Q148" i="59"/>
  <c r="P148" i="59"/>
  <c r="O148" i="59"/>
  <c r="Q147" i="59"/>
  <c r="P147" i="59"/>
  <c r="O147" i="59"/>
  <c r="Q146" i="59"/>
  <c r="P146" i="59"/>
  <c r="O146" i="59"/>
  <c r="Q145" i="59"/>
  <c r="P145" i="59"/>
  <c r="O145" i="59"/>
  <c r="Q144" i="59"/>
  <c r="P144" i="59"/>
  <c r="O144" i="59"/>
  <c r="Q143" i="59"/>
  <c r="P143" i="59"/>
  <c r="O143" i="59"/>
  <c r="Q142" i="59"/>
  <c r="P142" i="59"/>
  <c r="O142" i="59"/>
  <c r="Q141" i="59"/>
  <c r="P141" i="59"/>
  <c r="O141" i="59"/>
  <c r="Q140" i="59"/>
  <c r="P140" i="59"/>
  <c r="O140" i="59"/>
  <c r="Q139" i="59"/>
  <c r="P139" i="59"/>
  <c r="O139" i="59"/>
  <c r="Q138" i="59"/>
  <c r="P138" i="59"/>
  <c r="O138" i="59"/>
  <c r="Q137" i="59"/>
  <c r="P137" i="59"/>
  <c r="O137" i="59"/>
  <c r="Q136" i="59"/>
  <c r="P136" i="59"/>
  <c r="O136" i="59"/>
  <c r="Q135" i="59"/>
  <c r="P135" i="59"/>
  <c r="O135" i="59"/>
  <c r="Q134" i="59"/>
  <c r="P134" i="59"/>
  <c r="O134" i="59"/>
  <c r="Q133" i="59"/>
  <c r="P133" i="59"/>
  <c r="O133" i="59"/>
  <c r="Q132" i="59"/>
  <c r="P132" i="59"/>
  <c r="O132" i="59"/>
  <c r="Q131" i="59"/>
  <c r="P131" i="59"/>
  <c r="O131" i="59"/>
  <c r="Q130" i="59"/>
  <c r="P130" i="59"/>
  <c r="O130" i="59"/>
  <c r="Q129" i="59"/>
  <c r="P129" i="59"/>
  <c r="O129" i="59"/>
  <c r="Q128" i="59"/>
  <c r="P128" i="59"/>
  <c r="O128" i="59"/>
  <c r="Q127" i="59"/>
  <c r="P127" i="59"/>
  <c r="O127" i="59"/>
  <c r="Q126" i="59"/>
  <c r="P126" i="59"/>
  <c r="O126" i="59"/>
  <c r="Q125" i="59"/>
  <c r="P125" i="59"/>
  <c r="O125" i="59"/>
  <c r="Q124" i="59"/>
  <c r="P124" i="59"/>
  <c r="O124" i="59"/>
  <c r="Q123" i="59"/>
  <c r="P123" i="59"/>
  <c r="O123" i="59"/>
  <c r="Q122" i="59"/>
  <c r="P122" i="59"/>
  <c r="O122" i="59"/>
  <c r="Q121" i="59"/>
  <c r="P121" i="59"/>
  <c r="O121" i="59"/>
  <c r="Q120" i="59"/>
  <c r="P120" i="59"/>
  <c r="O120" i="59"/>
  <c r="Q119" i="59"/>
  <c r="P119" i="59"/>
  <c r="O119" i="59"/>
  <c r="Q118" i="59"/>
  <c r="P118" i="59"/>
  <c r="O118" i="59"/>
  <c r="Q117" i="59"/>
  <c r="P117" i="59"/>
  <c r="O117" i="59"/>
  <c r="Q116" i="59"/>
  <c r="P116" i="59"/>
  <c r="O116" i="59"/>
  <c r="Q115" i="59"/>
  <c r="P115" i="59"/>
  <c r="O115" i="59"/>
  <c r="Q114" i="59"/>
  <c r="P114" i="59"/>
  <c r="O114" i="59"/>
  <c r="Q113" i="59"/>
  <c r="P113" i="59"/>
  <c r="O113" i="59"/>
  <c r="Q112" i="59"/>
  <c r="P112" i="59"/>
  <c r="O112" i="59"/>
  <c r="Q111" i="59"/>
  <c r="P111" i="59"/>
  <c r="O111" i="59"/>
  <c r="Q110" i="59"/>
  <c r="P110" i="59"/>
  <c r="O110" i="59"/>
  <c r="Q109" i="59"/>
  <c r="P109" i="59"/>
  <c r="O109" i="59"/>
  <c r="Q108" i="59"/>
  <c r="P108" i="59"/>
  <c r="O108" i="59"/>
  <c r="Q107" i="59"/>
  <c r="P107" i="59"/>
  <c r="O107" i="59"/>
  <c r="Q106" i="59"/>
  <c r="P106" i="59"/>
  <c r="O106" i="59"/>
  <c r="Q105" i="59"/>
  <c r="P105" i="59"/>
  <c r="O105" i="59"/>
  <c r="Q104" i="59"/>
  <c r="P104" i="59"/>
  <c r="O104" i="59"/>
  <c r="Q103" i="59"/>
  <c r="P103" i="59"/>
  <c r="O103" i="59"/>
  <c r="Q102" i="59"/>
  <c r="P102" i="59"/>
  <c r="O102" i="59"/>
  <c r="Q101" i="59"/>
  <c r="P101" i="59"/>
  <c r="O101" i="59"/>
  <c r="Q100" i="59"/>
  <c r="P100" i="59"/>
  <c r="O100" i="59"/>
  <c r="Q99" i="59"/>
  <c r="P99" i="59"/>
  <c r="O99" i="59"/>
  <c r="Q98" i="59"/>
  <c r="P98" i="59"/>
  <c r="O98" i="59"/>
  <c r="Q97" i="59"/>
  <c r="P97" i="59"/>
  <c r="O97" i="59"/>
  <c r="Q96" i="59"/>
  <c r="P96" i="59"/>
  <c r="O96" i="59"/>
  <c r="Q95" i="59"/>
  <c r="P95" i="59"/>
  <c r="O95" i="59"/>
  <c r="Q94" i="59"/>
  <c r="P94" i="59"/>
  <c r="O94" i="59"/>
  <c r="Q93" i="59"/>
  <c r="P93" i="59"/>
  <c r="O93" i="59"/>
  <c r="Q92" i="59"/>
  <c r="P92" i="59"/>
  <c r="O92" i="59"/>
  <c r="Q91" i="59"/>
  <c r="P91" i="59"/>
  <c r="O91" i="59"/>
  <c r="Q90" i="59"/>
  <c r="P90" i="59"/>
  <c r="O90" i="59"/>
  <c r="Q89" i="59"/>
  <c r="P89" i="59"/>
  <c r="O89" i="59"/>
  <c r="Q88" i="59"/>
  <c r="P88" i="59"/>
  <c r="O88" i="59"/>
  <c r="Q87" i="59"/>
  <c r="P87" i="59"/>
  <c r="O87" i="59"/>
  <c r="Q86" i="59"/>
  <c r="P86" i="59"/>
  <c r="O86" i="59"/>
  <c r="Q85" i="59"/>
  <c r="P85" i="59"/>
  <c r="O85" i="59"/>
  <c r="Q84" i="59"/>
  <c r="P84" i="59"/>
  <c r="O84" i="59"/>
  <c r="Q83" i="59"/>
  <c r="P83" i="59"/>
  <c r="O83" i="59"/>
  <c r="Q82" i="59"/>
  <c r="P82" i="59"/>
  <c r="O82" i="59"/>
  <c r="Q81" i="59"/>
  <c r="P81" i="59"/>
  <c r="O81" i="59"/>
  <c r="Q80" i="59"/>
  <c r="P80" i="59"/>
  <c r="O80" i="59"/>
  <c r="Q79" i="59"/>
  <c r="P79" i="59"/>
  <c r="O79" i="59"/>
  <c r="Q78" i="59"/>
  <c r="P78" i="59"/>
  <c r="O78" i="59"/>
  <c r="Q77" i="59"/>
  <c r="P77" i="59"/>
  <c r="O77" i="59"/>
  <c r="Q76" i="59"/>
  <c r="P76" i="59"/>
  <c r="O76" i="59"/>
  <c r="Q75" i="59"/>
  <c r="P75" i="59"/>
  <c r="O75" i="59"/>
  <c r="Q74" i="59"/>
  <c r="P74" i="59"/>
  <c r="O74" i="59"/>
  <c r="Q73" i="59"/>
  <c r="P73" i="59"/>
  <c r="O73" i="59"/>
  <c r="Q72" i="59"/>
  <c r="P72" i="59"/>
  <c r="O72" i="59"/>
  <c r="Q71" i="59"/>
  <c r="P71" i="59"/>
  <c r="O71" i="59"/>
  <c r="Q70" i="59"/>
  <c r="P70" i="59"/>
  <c r="O70" i="59"/>
  <c r="Q69" i="59"/>
  <c r="P69" i="59"/>
  <c r="O69" i="59"/>
  <c r="Q68" i="59"/>
  <c r="P68" i="59"/>
  <c r="O68" i="59"/>
  <c r="Q67" i="59"/>
  <c r="P67" i="59"/>
  <c r="O67" i="59"/>
  <c r="Q66" i="59"/>
  <c r="P66" i="59"/>
  <c r="O66" i="59"/>
  <c r="Q65" i="59"/>
  <c r="P65" i="59"/>
  <c r="O65" i="59"/>
  <c r="Q64" i="59"/>
  <c r="P64" i="59"/>
  <c r="O64" i="59"/>
  <c r="Q63" i="59"/>
  <c r="P63" i="59"/>
  <c r="O63" i="59"/>
  <c r="Q62" i="59"/>
  <c r="P62" i="59"/>
  <c r="O62" i="59"/>
  <c r="Q61" i="59"/>
  <c r="P61" i="59"/>
  <c r="O61" i="59"/>
  <c r="Q60" i="59"/>
  <c r="P60" i="59"/>
  <c r="O60" i="59"/>
  <c r="Q59" i="59"/>
  <c r="P59" i="59"/>
  <c r="O59" i="59"/>
  <c r="Q58" i="59"/>
  <c r="P58" i="59"/>
  <c r="O58" i="59"/>
  <c r="Q57" i="59"/>
  <c r="P57" i="59"/>
  <c r="O57" i="59"/>
  <c r="Q56" i="59"/>
  <c r="P56" i="59"/>
  <c r="O56" i="59"/>
  <c r="Q55" i="59"/>
  <c r="P55" i="59"/>
  <c r="O55" i="59"/>
  <c r="Q54" i="59"/>
  <c r="P54" i="59"/>
  <c r="O54" i="59"/>
  <c r="Q53" i="59"/>
  <c r="P53" i="59"/>
  <c r="O53" i="59"/>
  <c r="Q52" i="59"/>
  <c r="P52" i="59"/>
  <c r="O52" i="59"/>
  <c r="Q51" i="59"/>
  <c r="P51" i="59"/>
  <c r="O51" i="59"/>
  <c r="Q50" i="59"/>
  <c r="P50" i="59"/>
  <c r="O50" i="59"/>
  <c r="Q49" i="59"/>
  <c r="P49" i="59"/>
  <c r="O49" i="59"/>
  <c r="Q48" i="59"/>
  <c r="P48" i="59"/>
  <c r="O48" i="59"/>
  <c r="Q47" i="59"/>
  <c r="P47" i="59"/>
  <c r="O47" i="59"/>
  <c r="Q46" i="59"/>
  <c r="P46" i="59"/>
  <c r="O46" i="59"/>
  <c r="Q45" i="59"/>
  <c r="P45" i="59"/>
  <c r="O45" i="59"/>
  <c r="Q44" i="59"/>
  <c r="P44" i="59"/>
  <c r="O44" i="59"/>
  <c r="Q43" i="59"/>
  <c r="P43" i="59"/>
  <c r="O43" i="59"/>
  <c r="Q42" i="59"/>
  <c r="P42" i="59"/>
  <c r="O42" i="59"/>
  <c r="Q41" i="59"/>
  <c r="P41" i="59"/>
  <c r="O41" i="59"/>
  <c r="Q40" i="59"/>
  <c r="P40" i="59"/>
  <c r="O40" i="59"/>
  <c r="Q39" i="59"/>
  <c r="P39" i="59"/>
  <c r="O39" i="59"/>
  <c r="Q38" i="59"/>
  <c r="P38" i="59"/>
  <c r="O38" i="59"/>
  <c r="Q37" i="59"/>
  <c r="P37" i="59"/>
  <c r="O37" i="59"/>
  <c r="Q36" i="59"/>
  <c r="P36" i="59"/>
  <c r="O36" i="59"/>
  <c r="Q35" i="59"/>
  <c r="P35" i="59"/>
  <c r="O35" i="59"/>
  <c r="Q34" i="59"/>
  <c r="P34" i="59"/>
  <c r="O34" i="59"/>
  <c r="Q33" i="59"/>
  <c r="P33" i="59"/>
  <c r="O33" i="59"/>
  <c r="Q32" i="59"/>
  <c r="P32" i="59"/>
  <c r="O32" i="59"/>
  <c r="Q31" i="59"/>
  <c r="P31" i="59"/>
  <c r="O31" i="59"/>
  <c r="Q30" i="59"/>
  <c r="P30" i="59"/>
  <c r="O30" i="59"/>
  <c r="Q29" i="59"/>
  <c r="P29" i="59"/>
  <c r="O29" i="59"/>
  <c r="Q28" i="59"/>
  <c r="P28" i="59"/>
  <c r="O28" i="59"/>
  <c r="Q27" i="59"/>
  <c r="P27" i="59"/>
  <c r="O27" i="59"/>
  <c r="Q26" i="59"/>
  <c r="P26" i="59"/>
  <c r="O26" i="59"/>
  <c r="Q25" i="59"/>
  <c r="P25" i="59"/>
  <c r="O25" i="59"/>
  <c r="Q24" i="59"/>
  <c r="P24" i="59"/>
  <c r="O24" i="59"/>
  <c r="Q23" i="59"/>
  <c r="P23" i="59"/>
  <c r="O23" i="59"/>
  <c r="Q22" i="59"/>
  <c r="P22" i="59"/>
  <c r="O22" i="59"/>
  <c r="Q21" i="59"/>
  <c r="P21" i="59"/>
  <c r="O21" i="59"/>
  <c r="Q20" i="59"/>
  <c r="P20" i="59"/>
  <c r="O20" i="59"/>
  <c r="Q19" i="59"/>
  <c r="P19" i="59"/>
  <c r="O19" i="59"/>
  <c r="Q18" i="59"/>
  <c r="P18" i="59"/>
  <c r="O18" i="59"/>
  <c r="Q17" i="59"/>
  <c r="P17" i="59"/>
  <c r="O17" i="59"/>
  <c r="Q16" i="59"/>
  <c r="P16" i="59"/>
  <c r="O16" i="59"/>
  <c r="Q15" i="59"/>
  <c r="P15" i="59"/>
  <c r="O15" i="59"/>
  <c r="Q14" i="59"/>
  <c r="P14" i="59"/>
  <c r="O14" i="59"/>
  <c r="Q13" i="59"/>
  <c r="P13" i="59"/>
  <c r="O13" i="59"/>
  <c r="Q12" i="59"/>
  <c r="P12" i="59"/>
  <c r="O12" i="59"/>
  <c r="Q11" i="59"/>
  <c r="P11" i="59"/>
  <c r="O11" i="59"/>
  <c r="Q10" i="59"/>
  <c r="P10" i="59"/>
  <c r="O10" i="59"/>
  <c r="Q9" i="59"/>
  <c r="P9" i="59"/>
  <c r="O9" i="59"/>
  <c r="Q8" i="59"/>
  <c r="P8" i="59"/>
  <c r="O8" i="59"/>
  <c r="Q7" i="59"/>
  <c r="P7" i="59"/>
  <c r="O7" i="59"/>
  <c r="Q6" i="59"/>
  <c r="P6" i="59"/>
  <c r="O6" i="59"/>
  <c r="Q5" i="59"/>
  <c r="P5" i="59"/>
  <c r="O5" i="59"/>
  <c r="Q4" i="59"/>
  <c r="P4" i="59"/>
  <c r="O4" i="59"/>
  <c r="Q3" i="59"/>
  <c r="P3" i="59"/>
  <c r="O3" i="59"/>
  <c r="Q2" i="59"/>
  <c r="P2" i="59"/>
  <c r="O2" i="59"/>
  <c r="J4" i="30" a="1"/>
  <c r="F4" i="14"/>
  <c r="H4" i="14" s="1"/>
  <c r="U4" i="18"/>
  <c r="G4" i="30"/>
  <c r="G5" i="30"/>
  <c r="G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Q662" i="31"/>
  <c r="P662" i="31"/>
  <c r="O662" i="31"/>
  <c r="N662" i="31"/>
  <c r="Q661" i="31"/>
  <c r="P661" i="31"/>
  <c r="O661" i="31"/>
  <c r="N661" i="31"/>
  <c r="Q660" i="31"/>
  <c r="P660" i="31"/>
  <c r="O660" i="31"/>
  <c r="N660" i="31"/>
  <c r="Q659" i="31"/>
  <c r="P659" i="31"/>
  <c r="O659" i="31"/>
  <c r="N659" i="31"/>
  <c r="Q658" i="31"/>
  <c r="P658" i="31"/>
  <c r="O658" i="31"/>
  <c r="N658" i="31"/>
  <c r="Q657" i="31"/>
  <c r="P657" i="31"/>
  <c r="O657" i="31"/>
  <c r="N657" i="31"/>
  <c r="Q656" i="31"/>
  <c r="P656" i="31"/>
  <c r="O656" i="31"/>
  <c r="N656" i="31"/>
  <c r="Q655" i="31"/>
  <c r="P655" i="31"/>
  <c r="O655" i="31"/>
  <c r="N655" i="31"/>
  <c r="Q654" i="31"/>
  <c r="P654" i="31"/>
  <c r="O654" i="31"/>
  <c r="N654" i="31"/>
  <c r="Q653" i="31"/>
  <c r="P653" i="31"/>
  <c r="O653" i="31"/>
  <c r="N653" i="31"/>
  <c r="Q652" i="31"/>
  <c r="P652" i="31"/>
  <c r="O652" i="31"/>
  <c r="N652" i="31"/>
  <c r="Q651" i="31"/>
  <c r="P651" i="31"/>
  <c r="O651" i="31"/>
  <c r="N651" i="31"/>
  <c r="Q650" i="31"/>
  <c r="P650" i="31"/>
  <c r="O650" i="31"/>
  <c r="N650" i="31"/>
  <c r="Q649" i="31"/>
  <c r="P649" i="31"/>
  <c r="O649" i="31"/>
  <c r="N649" i="31"/>
  <c r="Q648" i="31"/>
  <c r="P648" i="31"/>
  <c r="O648" i="31"/>
  <c r="N648" i="31"/>
  <c r="Q647" i="31"/>
  <c r="P647" i="31"/>
  <c r="O647" i="31"/>
  <c r="N647" i="31"/>
  <c r="Q646" i="31"/>
  <c r="P646" i="31"/>
  <c r="O646" i="31"/>
  <c r="N646" i="31"/>
  <c r="Q645" i="31"/>
  <c r="P645" i="31"/>
  <c r="O645" i="31"/>
  <c r="N645" i="31"/>
  <c r="Q644" i="31"/>
  <c r="P644" i="31"/>
  <c r="O644" i="31"/>
  <c r="N644" i="31"/>
  <c r="Q643" i="31"/>
  <c r="P643" i="31"/>
  <c r="O643" i="31"/>
  <c r="N643" i="31"/>
  <c r="Q642" i="31"/>
  <c r="P642" i="31"/>
  <c r="O642" i="31"/>
  <c r="N642" i="31"/>
  <c r="Q641" i="31"/>
  <c r="P641" i="31"/>
  <c r="O641" i="31"/>
  <c r="N641" i="31"/>
  <c r="Q640" i="31"/>
  <c r="P640" i="31"/>
  <c r="O640" i="31"/>
  <c r="N640" i="31"/>
  <c r="Q639" i="31"/>
  <c r="P639" i="31"/>
  <c r="O639" i="31"/>
  <c r="N639" i="31"/>
  <c r="Q638" i="31"/>
  <c r="P638" i="31"/>
  <c r="O638" i="31"/>
  <c r="N638" i="31"/>
  <c r="Q637" i="31"/>
  <c r="P637" i="31"/>
  <c r="O637" i="31"/>
  <c r="N637" i="31"/>
  <c r="Q636" i="31"/>
  <c r="P636" i="31"/>
  <c r="O636" i="31"/>
  <c r="N636" i="31"/>
  <c r="Q635" i="31"/>
  <c r="P635" i="31"/>
  <c r="O635" i="31"/>
  <c r="N635" i="31"/>
  <c r="Q634" i="31"/>
  <c r="P634" i="31"/>
  <c r="O634" i="31"/>
  <c r="N634" i="31"/>
  <c r="Q633" i="31"/>
  <c r="P633" i="31"/>
  <c r="O633" i="31"/>
  <c r="N633" i="31"/>
  <c r="Q632" i="31"/>
  <c r="P632" i="31"/>
  <c r="O632" i="31"/>
  <c r="N632" i="31"/>
  <c r="Q631" i="31"/>
  <c r="P631" i="31"/>
  <c r="O631" i="31"/>
  <c r="N631" i="31"/>
  <c r="Q630" i="31"/>
  <c r="P630" i="31"/>
  <c r="O630" i="31"/>
  <c r="N630" i="31"/>
  <c r="Q629" i="31"/>
  <c r="P629" i="31"/>
  <c r="O629" i="31"/>
  <c r="N629" i="31"/>
  <c r="Q628" i="31"/>
  <c r="P628" i="31"/>
  <c r="O628" i="31"/>
  <c r="N628" i="31"/>
  <c r="Q627" i="31"/>
  <c r="P627" i="31"/>
  <c r="O627" i="31"/>
  <c r="N627" i="31"/>
  <c r="Q626" i="31"/>
  <c r="P626" i="31"/>
  <c r="O626" i="31"/>
  <c r="N626" i="31"/>
  <c r="Q625" i="31"/>
  <c r="P625" i="31"/>
  <c r="O625" i="31"/>
  <c r="N625" i="31"/>
  <c r="Q624" i="31"/>
  <c r="P624" i="31"/>
  <c r="O624" i="31"/>
  <c r="N624" i="31"/>
  <c r="Q623" i="31"/>
  <c r="P623" i="31"/>
  <c r="O623" i="31"/>
  <c r="N623" i="31"/>
  <c r="Q622" i="31"/>
  <c r="P622" i="31"/>
  <c r="O622" i="31"/>
  <c r="N622" i="31"/>
  <c r="Q621" i="31"/>
  <c r="P621" i="31"/>
  <c r="O621" i="31"/>
  <c r="N621" i="31"/>
  <c r="Q620" i="31"/>
  <c r="P620" i="31"/>
  <c r="O620" i="31"/>
  <c r="N620" i="31"/>
  <c r="Q619" i="31"/>
  <c r="P619" i="31"/>
  <c r="O619" i="31"/>
  <c r="N619" i="31"/>
  <c r="Q618" i="31"/>
  <c r="P618" i="31"/>
  <c r="O618" i="31"/>
  <c r="N618" i="31"/>
  <c r="Q617" i="31"/>
  <c r="P617" i="31"/>
  <c r="O617" i="31"/>
  <c r="N617" i="31"/>
  <c r="Q616" i="31"/>
  <c r="P616" i="31"/>
  <c r="O616" i="31"/>
  <c r="N616" i="31"/>
  <c r="Q615" i="31"/>
  <c r="P615" i="31"/>
  <c r="O615" i="31"/>
  <c r="N615" i="31"/>
  <c r="Q614" i="31"/>
  <c r="P614" i="31"/>
  <c r="O614" i="31"/>
  <c r="N614" i="31"/>
  <c r="Q613" i="31"/>
  <c r="P613" i="31"/>
  <c r="O613" i="31"/>
  <c r="N613" i="31"/>
  <c r="Q612" i="31"/>
  <c r="P612" i="31"/>
  <c r="O612" i="31"/>
  <c r="N612" i="31"/>
  <c r="Q611" i="31"/>
  <c r="P611" i="31"/>
  <c r="O611" i="31"/>
  <c r="N611" i="31"/>
  <c r="Q610" i="31"/>
  <c r="P610" i="31"/>
  <c r="O610" i="31"/>
  <c r="N610" i="31"/>
  <c r="Q609" i="31"/>
  <c r="P609" i="31"/>
  <c r="O609" i="31"/>
  <c r="N609" i="31"/>
  <c r="Q608" i="31"/>
  <c r="P608" i="31"/>
  <c r="O608" i="31"/>
  <c r="N608" i="31"/>
  <c r="Q607" i="31"/>
  <c r="P607" i="31"/>
  <c r="O607" i="31"/>
  <c r="N607" i="31"/>
  <c r="Q606" i="31"/>
  <c r="P606" i="31"/>
  <c r="O606" i="31"/>
  <c r="N606" i="31"/>
  <c r="Q605" i="31"/>
  <c r="P605" i="31"/>
  <c r="O605" i="31"/>
  <c r="N605" i="31"/>
  <c r="Q604" i="31"/>
  <c r="P604" i="31"/>
  <c r="O604" i="31"/>
  <c r="N604" i="31"/>
  <c r="Q603" i="31"/>
  <c r="P603" i="31"/>
  <c r="O603" i="31"/>
  <c r="N603" i="31"/>
  <c r="Q602" i="31"/>
  <c r="P602" i="31"/>
  <c r="O602" i="31"/>
  <c r="N602" i="31"/>
  <c r="Q601" i="31"/>
  <c r="P601" i="31"/>
  <c r="O601" i="31"/>
  <c r="N601" i="31"/>
  <c r="Q600" i="31"/>
  <c r="P600" i="31"/>
  <c r="O600" i="31"/>
  <c r="N600" i="31"/>
  <c r="Q599" i="31"/>
  <c r="P599" i="31"/>
  <c r="O599" i="31"/>
  <c r="N599" i="31"/>
  <c r="Q598" i="31"/>
  <c r="P598" i="31"/>
  <c r="O598" i="31"/>
  <c r="N598" i="31"/>
  <c r="Q597" i="31"/>
  <c r="P597" i="31"/>
  <c r="O597" i="31"/>
  <c r="N597" i="31"/>
  <c r="Q596" i="31"/>
  <c r="P596" i="31"/>
  <c r="O596" i="31"/>
  <c r="N596" i="31"/>
  <c r="Q595" i="31"/>
  <c r="P595" i="31"/>
  <c r="O595" i="31"/>
  <c r="N595" i="31"/>
  <c r="Q594" i="31"/>
  <c r="P594" i="31"/>
  <c r="O594" i="31"/>
  <c r="N594" i="31"/>
  <c r="Q593" i="31"/>
  <c r="P593" i="31"/>
  <c r="O593" i="31"/>
  <c r="N593" i="31"/>
  <c r="Q592" i="31"/>
  <c r="P592" i="31"/>
  <c r="O592" i="31"/>
  <c r="N592" i="31"/>
  <c r="Q591" i="31"/>
  <c r="P591" i="31"/>
  <c r="O591" i="31"/>
  <c r="N591" i="31"/>
  <c r="Q590" i="31"/>
  <c r="P590" i="31"/>
  <c r="O590" i="31"/>
  <c r="N590" i="31"/>
  <c r="Q589" i="31"/>
  <c r="P589" i="31"/>
  <c r="O589" i="31"/>
  <c r="N589" i="31"/>
  <c r="Q588" i="31"/>
  <c r="P588" i="31"/>
  <c r="O588" i="31"/>
  <c r="N588" i="31"/>
  <c r="Q587" i="31"/>
  <c r="P587" i="31"/>
  <c r="O587" i="31"/>
  <c r="N587" i="31"/>
  <c r="Q586" i="31"/>
  <c r="P586" i="31"/>
  <c r="O586" i="31"/>
  <c r="N586" i="31"/>
  <c r="Q585" i="31"/>
  <c r="P585" i="31"/>
  <c r="O585" i="31"/>
  <c r="N585" i="31"/>
  <c r="Q584" i="31"/>
  <c r="P584" i="31"/>
  <c r="O584" i="31"/>
  <c r="N584" i="31"/>
  <c r="Q583" i="31"/>
  <c r="P583" i="31"/>
  <c r="O583" i="31"/>
  <c r="N583" i="31"/>
  <c r="Q582" i="31"/>
  <c r="P582" i="31"/>
  <c r="O582" i="31"/>
  <c r="N582" i="31"/>
  <c r="Q581" i="31"/>
  <c r="P581" i="31"/>
  <c r="O581" i="31"/>
  <c r="N581" i="31"/>
  <c r="Q580" i="31"/>
  <c r="P580" i="31"/>
  <c r="O580" i="31"/>
  <c r="N580" i="31"/>
  <c r="Q579" i="31"/>
  <c r="P579" i="31"/>
  <c r="O579" i="31"/>
  <c r="N579" i="31"/>
  <c r="Q578" i="31"/>
  <c r="P578" i="31"/>
  <c r="O578" i="31"/>
  <c r="N578" i="31"/>
  <c r="Q577" i="31"/>
  <c r="P577" i="31"/>
  <c r="O577" i="31"/>
  <c r="N577" i="31"/>
  <c r="Q576" i="31"/>
  <c r="P576" i="31"/>
  <c r="O576" i="31"/>
  <c r="N576" i="31"/>
  <c r="Q575" i="31"/>
  <c r="P575" i="31"/>
  <c r="O575" i="31"/>
  <c r="N575" i="31"/>
  <c r="Q574" i="31"/>
  <c r="P574" i="31"/>
  <c r="O574" i="31"/>
  <c r="N574" i="31"/>
  <c r="Q573" i="31"/>
  <c r="P573" i="31"/>
  <c r="O573" i="31"/>
  <c r="N573" i="31"/>
  <c r="Q572" i="31"/>
  <c r="P572" i="31"/>
  <c r="O572" i="31"/>
  <c r="N572" i="31"/>
  <c r="Q571" i="31"/>
  <c r="P571" i="31"/>
  <c r="O571" i="31"/>
  <c r="N571" i="31"/>
  <c r="Q570" i="31"/>
  <c r="P570" i="31"/>
  <c r="O570" i="31"/>
  <c r="N570" i="31"/>
  <c r="Q569" i="31"/>
  <c r="P569" i="31"/>
  <c r="O569" i="31"/>
  <c r="N569" i="31"/>
  <c r="Q568" i="31"/>
  <c r="P568" i="31"/>
  <c r="O568" i="31"/>
  <c r="N568" i="31"/>
  <c r="Q567" i="31"/>
  <c r="P567" i="31"/>
  <c r="O567" i="31"/>
  <c r="N567" i="31"/>
  <c r="Q566" i="31"/>
  <c r="P566" i="31"/>
  <c r="O566" i="31"/>
  <c r="N566" i="31"/>
  <c r="Q565" i="31"/>
  <c r="P565" i="31"/>
  <c r="O565" i="31"/>
  <c r="N565" i="31"/>
  <c r="Q564" i="31"/>
  <c r="P564" i="31"/>
  <c r="O564" i="31"/>
  <c r="N564" i="31"/>
  <c r="Q563" i="31"/>
  <c r="P563" i="31"/>
  <c r="O563" i="31"/>
  <c r="N563" i="31"/>
  <c r="Q562" i="31"/>
  <c r="P562" i="31"/>
  <c r="O562" i="31"/>
  <c r="N562" i="31"/>
  <c r="Q561" i="31"/>
  <c r="P561" i="31"/>
  <c r="O561" i="31"/>
  <c r="N561" i="31"/>
  <c r="Q560" i="31"/>
  <c r="P560" i="31"/>
  <c r="O560" i="31"/>
  <c r="N560" i="31"/>
  <c r="Q559" i="31"/>
  <c r="P559" i="31"/>
  <c r="O559" i="31"/>
  <c r="N559" i="31"/>
  <c r="Q558" i="31"/>
  <c r="P558" i="31"/>
  <c r="O558" i="31"/>
  <c r="N558" i="31"/>
  <c r="Q557" i="31"/>
  <c r="P557" i="31"/>
  <c r="O557" i="31"/>
  <c r="N557" i="31"/>
  <c r="Q556" i="31"/>
  <c r="P556" i="31"/>
  <c r="O556" i="31"/>
  <c r="N556" i="31"/>
  <c r="Q555" i="31"/>
  <c r="P555" i="31"/>
  <c r="O555" i="31"/>
  <c r="N555" i="31"/>
  <c r="Q554" i="31"/>
  <c r="P554" i="31"/>
  <c r="O554" i="31"/>
  <c r="N554" i="31"/>
  <c r="Q553" i="31"/>
  <c r="P553" i="31"/>
  <c r="O553" i="31"/>
  <c r="N553" i="31"/>
  <c r="Q552" i="31"/>
  <c r="P552" i="31"/>
  <c r="O552" i="31"/>
  <c r="N552" i="31"/>
  <c r="Q551" i="31"/>
  <c r="P551" i="31"/>
  <c r="O551" i="31"/>
  <c r="N551" i="31"/>
  <c r="Q550" i="31"/>
  <c r="P550" i="31"/>
  <c r="O550" i="31"/>
  <c r="N550" i="31"/>
  <c r="Q549" i="31"/>
  <c r="P549" i="31"/>
  <c r="O549" i="31"/>
  <c r="N549" i="31"/>
  <c r="Q548" i="31"/>
  <c r="P548" i="31"/>
  <c r="O548" i="31"/>
  <c r="N548" i="31"/>
  <c r="Q547" i="31"/>
  <c r="P547" i="31"/>
  <c r="O547" i="31"/>
  <c r="N547" i="31"/>
  <c r="Q546" i="31"/>
  <c r="P546" i="31"/>
  <c r="O546" i="31"/>
  <c r="N546" i="31"/>
  <c r="Q545" i="31"/>
  <c r="P545" i="31"/>
  <c r="O545" i="31"/>
  <c r="N545" i="31"/>
  <c r="Q544" i="31"/>
  <c r="P544" i="31"/>
  <c r="O544" i="31"/>
  <c r="N544" i="31"/>
  <c r="Q543" i="31"/>
  <c r="P543" i="31"/>
  <c r="O543" i="31"/>
  <c r="N543" i="31"/>
  <c r="Q542" i="31"/>
  <c r="P542" i="31"/>
  <c r="O542" i="31"/>
  <c r="N542" i="31"/>
  <c r="Q541" i="31"/>
  <c r="P541" i="31"/>
  <c r="O541" i="31"/>
  <c r="N541" i="31"/>
  <c r="Q540" i="31"/>
  <c r="P540" i="31"/>
  <c r="O540" i="31"/>
  <c r="N540" i="31"/>
  <c r="Q539" i="31"/>
  <c r="P539" i="31"/>
  <c r="O539" i="31"/>
  <c r="N539" i="31"/>
  <c r="Q538" i="31"/>
  <c r="P538" i="31"/>
  <c r="O538" i="31"/>
  <c r="N538" i="31"/>
  <c r="Q537" i="31"/>
  <c r="P537" i="31"/>
  <c r="O537" i="31"/>
  <c r="N537" i="31"/>
  <c r="Q536" i="31"/>
  <c r="P536" i="31"/>
  <c r="O536" i="31"/>
  <c r="N536" i="31"/>
  <c r="Q535" i="31"/>
  <c r="P535" i="31"/>
  <c r="O535" i="31"/>
  <c r="N535" i="31"/>
  <c r="Q534" i="31"/>
  <c r="P534" i="31"/>
  <c r="O534" i="31"/>
  <c r="N534" i="31"/>
  <c r="Q533" i="31"/>
  <c r="P533" i="31"/>
  <c r="O533" i="31"/>
  <c r="N533" i="31"/>
  <c r="Q532" i="31"/>
  <c r="P532" i="31"/>
  <c r="O532" i="31"/>
  <c r="N532" i="31"/>
  <c r="Q531" i="31"/>
  <c r="P531" i="31"/>
  <c r="O531" i="31"/>
  <c r="N531" i="31"/>
  <c r="Q530" i="31"/>
  <c r="P530" i="31"/>
  <c r="O530" i="31"/>
  <c r="N530" i="31"/>
  <c r="Q529" i="31"/>
  <c r="P529" i="31"/>
  <c r="O529" i="31"/>
  <c r="N529" i="31"/>
  <c r="Q528" i="31"/>
  <c r="P528" i="31"/>
  <c r="O528" i="31"/>
  <c r="N528" i="31"/>
  <c r="Q527" i="31"/>
  <c r="P527" i="31"/>
  <c r="O527" i="31"/>
  <c r="N527" i="31"/>
  <c r="Q526" i="31"/>
  <c r="P526" i="31"/>
  <c r="O526" i="31"/>
  <c r="N526" i="31"/>
  <c r="Q525" i="31"/>
  <c r="P525" i="31"/>
  <c r="O525" i="31"/>
  <c r="N525" i="31"/>
  <c r="Q524" i="31"/>
  <c r="P524" i="31"/>
  <c r="O524" i="31"/>
  <c r="N524" i="31"/>
  <c r="Q523" i="31"/>
  <c r="P523" i="31"/>
  <c r="O523" i="31"/>
  <c r="N523" i="31"/>
  <c r="Q522" i="31"/>
  <c r="P522" i="31"/>
  <c r="O522" i="31"/>
  <c r="N522" i="31"/>
  <c r="Q521" i="31"/>
  <c r="P521" i="31"/>
  <c r="O521" i="31"/>
  <c r="N521" i="31"/>
  <c r="Q520" i="31"/>
  <c r="P520" i="31"/>
  <c r="O520" i="31"/>
  <c r="N520" i="31"/>
  <c r="Q519" i="31"/>
  <c r="P519" i="31"/>
  <c r="O519" i="31"/>
  <c r="N519" i="31"/>
  <c r="Q518" i="31"/>
  <c r="P518" i="31"/>
  <c r="O518" i="31"/>
  <c r="N518" i="31"/>
  <c r="Q517" i="31"/>
  <c r="P517" i="31"/>
  <c r="O517" i="31"/>
  <c r="N517" i="31"/>
  <c r="Q516" i="31"/>
  <c r="P516" i="31"/>
  <c r="O516" i="31"/>
  <c r="N516" i="31"/>
  <c r="Q515" i="31"/>
  <c r="P515" i="31"/>
  <c r="O515" i="31"/>
  <c r="N515" i="31"/>
  <c r="Q514" i="31"/>
  <c r="P514" i="31"/>
  <c r="O514" i="31"/>
  <c r="N514" i="31"/>
  <c r="Q513" i="31"/>
  <c r="P513" i="31"/>
  <c r="O513" i="31"/>
  <c r="N513" i="31"/>
  <c r="Q512" i="31"/>
  <c r="P512" i="31"/>
  <c r="O512" i="31"/>
  <c r="N512" i="31"/>
  <c r="Q511" i="31"/>
  <c r="P511" i="31"/>
  <c r="O511" i="31"/>
  <c r="N511" i="31"/>
  <c r="Q510" i="31"/>
  <c r="P510" i="31"/>
  <c r="O510" i="31"/>
  <c r="N510" i="31"/>
  <c r="Q509" i="31"/>
  <c r="P509" i="31"/>
  <c r="O509" i="31"/>
  <c r="N509" i="31"/>
  <c r="Q508" i="31"/>
  <c r="P508" i="31"/>
  <c r="O508" i="31"/>
  <c r="N508" i="31"/>
  <c r="Q507" i="31"/>
  <c r="P507" i="31"/>
  <c r="O507" i="31"/>
  <c r="N507" i="31"/>
  <c r="Q506" i="31"/>
  <c r="P506" i="31"/>
  <c r="O506" i="31"/>
  <c r="N506" i="31"/>
  <c r="Q505" i="31"/>
  <c r="P505" i="31"/>
  <c r="O505" i="31"/>
  <c r="N505" i="31"/>
  <c r="Q504" i="31"/>
  <c r="P504" i="31"/>
  <c r="O504" i="31"/>
  <c r="N504" i="31"/>
  <c r="Q503" i="31"/>
  <c r="P503" i="31"/>
  <c r="O503" i="31"/>
  <c r="N503" i="31"/>
  <c r="Q502" i="31"/>
  <c r="P502" i="31"/>
  <c r="O502" i="31"/>
  <c r="N502" i="31"/>
  <c r="Q501" i="31"/>
  <c r="P501" i="31"/>
  <c r="O501" i="31"/>
  <c r="N501" i="31"/>
  <c r="Q500" i="31"/>
  <c r="P500" i="31"/>
  <c r="O500" i="31"/>
  <c r="N500" i="31"/>
  <c r="Q499" i="31"/>
  <c r="P499" i="31"/>
  <c r="O499" i="31"/>
  <c r="N499" i="31"/>
  <c r="Q498" i="31"/>
  <c r="P498" i="31"/>
  <c r="O498" i="31"/>
  <c r="N498" i="31"/>
  <c r="Q497" i="31"/>
  <c r="P497" i="31"/>
  <c r="O497" i="31"/>
  <c r="N497" i="31"/>
  <c r="Q496" i="31"/>
  <c r="P496" i="31"/>
  <c r="O496" i="31"/>
  <c r="N496" i="31"/>
  <c r="Q495" i="31"/>
  <c r="P495" i="31"/>
  <c r="O495" i="31"/>
  <c r="N495" i="31"/>
  <c r="Q494" i="31"/>
  <c r="P494" i="31"/>
  <c r="O494" i="31"/>
  <c r="N494" i="31"/>
  <c r="Q493" i="31"/>
  <c r="P493" i="31"/>
  <c r="O493" i="31"/>
  <c r="N493" i="31"/>
  <c r="Q492" i="31"/>
  <c r="P492" i="31"/>
  <c r="O492" i="31"/>
  <c r="N492" i="31"/>
  <c r="Q491" i="31"/>
  <c r="P491" i="31"/>
  <c r="O491" i="31"/>
  <c r="N491" i="31"/>
  <c r="Q490" i="31"/>
  <c r="P490" i="31"/>
  <c r="O490" i="31"/>
  <c r="N490" i="31"/>
  <c r="Q489" i="31"/>
  <c r="P489" i="31"/>
  <c r="O489" i="31"/>
  <c r="N489" i="31"/>
  <c r="Q488" i="31"/>
  <c r="P488" i="31"/>
  <c r="O488" i="31"/>
  <c r="N488" i="31"/>
  <c r="Q487" i="31"/>
  <c r="P487" i="31"/>
  <c r="O487" i="31"/>
  <c r="N487" i="31"/>
  <c r="Q486" i="31"/>
  <c r="P486" i="31"/>
  <c r="O486" i="31"/>
  <c r="N486" i="31"/>
  <c r="Q485" i="31"/>
  <c r="P485" i="31"/>
  <c r="O485" i="31"/>
  <c r="N485" i="31"/>
  <c r="Q484" i="31"/>
  <c r="P484" i="31"/>
  <c r="O484" i="31"/>
  <c r="N484" i="31"/>
  <c r="Q483" i="31"/>
  <c r="P483" i="31"/>
  <c r="O483" i="31"/>
  <c r="N483" i="31"/>
  <c r="Q482" i="31"/>
  <c r="P482" i="31"/>
  <c r="O482" i="31"/>
  <c r="N482" i="31"/>
  <c r="Q481" i="31"/>
  <c r="P481" i="31"/>
  <c r="O481" i="31"/>
  <c r="N481" i="31"/>
  <c r="Q480" i="31"/>
  <c r="P480" i="31"/>
  <c r="O480" i="31"/>
  <c r="N480" i="31"/>
  <c r="Q479" i="31"/>
  <c r="P479" i="31"/>
  <c r="O479" i="31"/>
  <c r="N479" i="31"/>
  <c r="Q478" i="31"/>
  <c r="P478" i="31"/>
  <c r="O478" i="31"/>
  <c r="N478" i="31"/>
  <c r="Q477" i="31"/>
  <c r="P477" i="31"/>
  <c r="O477" i="31"/>
  <c r="N477" i="31"/>
  <c r="Q476" i="31"/>
  <c r="P476" i="31"/>
  <c r="O476" i="31"/>
  <c r="N476" i="31"/>
  <c r="Q475" i="31"/>
  <c r="P475" i="31"/>
  <c r="O475" i="31"/>
  <c r="N475" i="31"/>
  <c r="Q474" i="31"/>
  <c r="P474" i="31"/>
  <c r="O474" i="31"/>
  <c r="N474" i="31"/>
  <c r="Q473" i="31"/>
  <c r="P473" i="31"/>
  <c r="O473" i="31"/>
  <c r="N473" i="31"/>
  <c r="Q472" i="31"/>
  <c r="P472" i="31"/>
  <c r="O472" i="31"/>
  <c r="N472" i="31"/>
  <c r="Q471" i="31"/>
  <c r="P471" i="31"/>
  <c r="O471" i="31"/>
  <c r="N471" i="31"/>
  <c r="Q470" i="31"/>
  <c r="P470" i="31"/>
  <c r="O470" i="31"/>
  <c r="N470" i="31"/>
  <c r="Q469" i="31"/>
  <c r="P469" i="31"/>
  <c r="O469" i="31"/>
  <c r="N469" i="31"/>
  <c r="Q468" i="31"/>
  <c r="P468" i="31"/>
  <c r="O468" i="31"/>
  <c r="N468" i="31"/>
  <c r="Q467" i="31"/>
  <c r="P467" i="31"/>
  <c r="O467" i="31"/>
  <c r="N467" i="31"/>
  <c r="Q466" i="31"/>
  <c r="P466" i="31"/>
  <c r="O466" i="31"/>
  <c r="N466" i="31"/>
  <c r="Q465" i="31"/>
  <c r="P465" i="31"/>
  <c r="O465" i="31"/>
  <c r="N465" i="31"/>
  <c r="Q464" i="31"/>
  <c r="P464" i="31"/>
  <c r="O464" i="31"/>
  <c r="N464" i="31"/>
  <c r="Q463" i="31"/>
  <c r="P463" i="31"/>
  <c r="O463" i="31"/>
  <c r="N463" i="31"/>
  <c r="Q462" i="31"/>
  <c r="P462" i="31"/>
  <c r="O462" i="31"/>
  <c r="N462" i="31"/>
  <c r="Q461" i="31"/>
  <c r="P461" i="31"/>
  <c r="O461" i="31"/>
  <c r="N461" i="31"/>
  <c r="Q460" i="31"/>
  <c r="P460" i="31"/>
  <c r="O460" i="31"/>
  <c r="N460" i="31"/>
  <c r="Q459" i="31"/>
  <c r="P459" i="31"/>
  <c r="O459" i="31"/>
  <c r="N459" i="31"/>
  <c r="Q458" i="31"/>
  <c r="P458" i="31"/>
  <c r="O458" i="31"/>
  <c r="N458" i="31"/>
  <c r="Q457" i="31"/>
  <c r="P457" i="31"/>
  <c r="O457" i="31"/>
  <c r="N457" i="31"/>
  <c r="Q456" i="31"/>
  <c r="P456" i="31"/>
  <c r="O456" i="31"/>
  <c r="N456" i="31"/>
  <c r="Q455" i="31"/>
  <c r="P455" i="31"/>
  <c r="O455" i="31"/>
  <c r="N455" i="31"/>
  <c r="Q454" i="31"/>
  <c r="P454" i="31"/>
  <c r="O454" i="31"/>
  <c r="N454" i="31"/>
  <c r="Q453" i="31"/>
  <c r="P453" i="31"/>
  <c r="O453" i="31"/>
  <c r="N453" i="31"/>
  <c r="Q452" i="31"/>
  <c r="P452" i="31"/>
  <c r="O452" i="31"/>
  <c r="N452" i="31"/>
  <c r="Q451" i="31"/>
  <c r="P451" i="31"/>
  <c r="O451" i="31"/>
  <c r="N451" i="31"/>
  <c r="Q450" i="31"/>
  <c r="P450" i="31"/>
  <c r="O450" i="31"/>
  <c r="N450" i="31"/>
  <c r="Q449" i="31"/>
  <c r="P449" i="31"/>
  <c r="O449" i="31"/>
  <c r="N449" i="31"/>
  <c r="Q448" i="31"/>
  <c r="P448" i="31"/>
  <c r="O448" i="31"/>
  <c r="N448" i="31"/>
  <c r="Q447" i="31"/>
  <c r="P447" i="31"/>
  <c r="O447" i="31"/>
  <c r="N447" i="31"/>
  <c r="Q446" i="31"/>
  <c r="P446" i="31"/>
  <c r="O446" i="31"/>
  <c r="N446" i="31"/>
  <c r="Q445" i="31"/>
  <c r="P445" i="31"/>
  <c r="O445" i="31"/>
  <c r="N445" i="31"/>
  <c r="Q444" i="31"/>
  <c r="P444" i="31"/>
  <c r="O444" i="31"/>
  <c r="N444" i="31"/>
  <c r="Q443" i="31"/>
  <c r="P443" i="31"/>
  <c r="O443" i="31"/>
  <c r="N443" i="31"/>
  <c r="Q442" i="31"/>
  <c r="P442" i="31"/>
  <c r="O442" i="31"/>
  <c r="N442" i="31"/>
  <c r="Q441" i="31"/>
  <c r="P441" i="31"/>
  <c r="O441" i="31"/>
  <c r="N441" i="31"/>
  <c r="Q440" i="31"/>
  <c r="P440" i="31"/>
  <c r="O440" i="31"/>
  <c r="N440" i="31"/>
  <c r="Q439" i="31"/>
  <c r="P439" i="31"/>
  <c r="O439" i="31"/>
  <c r="N439" i="31"/>
  <c r="Q438" i="31"/>
  <c r="P438" i="31"/>
  <c r="O438" i="31"/>
  <c r="N438" i="31"/>
  <c r="Q437" i="31"/>
  <c r="P437" i="31"/>
  <c r="O437" i="31"/>
  <c r="N437" i="31"/>
  <c r="Q436" i="31"/>
  <c r="P436" i="31"/>
  <c r="O436" i="31"/>
  <c r="N436" i="31"/>
  <c r="Q435" i="31"/>
  <c r="P435" i="31"/>
  <c r="O435" i="31"/>
  <c r="N435" i="31"/>
  <c r="Q434" i="31"/>
  <c r="P434" i="31"/>
  <c r="O434" i="31"/>
  <c r="N434" i="31"/>
  <c r="Q433" i="31"/>
  <c r="P433" i="31"/>
  <c r="O433" i="31"/>
  <c r="N433" i="31"/>
  <c r="Q432" i="31"/>
  <c r="P432" i="31"/>
  <c r="O432" i="31"/>
  <c r="N432" i="31"/>
  <c r="Q431" i="31"/>
  <c r="P431" i="31"/>
  <c r="O431" i="31"/>
  <c r="N431" i="31"/>
  <c r="Q430" i="31"/>
  <c r="P430" i="31"/>
  <c r="O430" i="31"/>
  <c r="N430" i="31"/>
  <c r="Q429" i="31"/>
  <c r="P429" i="31"/>
  <c r="O429" i="31"/>
  <c r="N429" i="31"/>
  <c r="Q428" i="31"/>
  <c r="P428" i="31"/>
  <c r="O428" i="31"/>
  <c r="N428" i="31"/>
  <c r="Q427" i="31"/>
  <c r="P427" i="31"/>
  <c r="O427" i="31"/>
  <c r="N427" i="31"/>
  <c r="Q426" i="31"/>
  <c r="P426" i="31"/>
  <c r="O426" i="31"/>
  <c r="N426" i="31"/>
  <c r="Q425" i="31"/>
  <c r="P425" i="31"/>
  <c r="O425" i="31"/>
  <c r="N425" i="31"/>
  <c r="Q424" i="31"/>
  <c r="P424" i="31"/>
  <c r="O424" i="31"/>
  <c r="N424" i="31"/>
  <c r="Q423" i="31"/>
  <c r="P423" i="31"/>
  <c r="O423" i="31"/>
  <c r="N423" i="31"/>
  <c r="Q422" i="31"/>
  <c r="P422" i="31"/>
  <c r="O422" i="31"/>
  <c r="N422" i="31"/>
  <c r="Q421" i="31"/>
  <c r="P421" i="31"/>
  <c r="O421" i="31"/>
  <c r="N421" i="31"/>
  <c r="Q420" i="31"/>
  <c r="P420" i="31"/>
  <c r="O420" i="31"/>
  <c r="N420" i="31"/>
  <c r="Q419" i="31"/>
  <c r="P419" i="31"/>
  <c r="O419" i="31"/>
  <c r="N419" i="31"/>
  <c r="Q418" i="31"/>
  <c r="P418" i="31"/>
  <c r="O418" i="31"/>
  <c r="N418" i="31"/>
  <c r="Q417" i="31"/>
  <c r="P417" i="31"/>
  <c r="O417" i="31"/>
  <c r="N417" i="31"/>
  <c r="Q416" i="31"/>
  <c r="P416" i="31"/>
  <c r="O416" i="31"/>
  <c r="N416" i="31"/>
  <c r="Q415" i="31"/>
  <c r="P415" i="31"/>
  <c r="O415" i="31"/>
  <c r="N415" i="31"/>
  <c r="Q414" i="31"/>
  <c r="P414" i="31"/>
  <c r="O414" i="31"/>
  <c r="N414" i="31"/>
  <c r="Q413" i="31"/>
  <c r="P413" i="31"/>
  <c r="O413" i="31"/>
  <c r="N413" i="31"/>
  <c r="Q412" i="31"/>
  <c r="P412" i="31"/>
  <c r="O412" i="31"/>
  <c r="N412" i="31"/>
  <c r="Q411" i="31"/>
  <c r="P411" i="31"/>
  <c r="O411" i="31"/>
  <c r="N411" i="31"/>
  <c r="Q410" i="31"/>
  <c r="P410" i="31"/>
  <c r="O410" i="31"/>
  <c r="N410" i="31"/>
  <c r="Q409" i="31"/>
  <c r="P409" i="31"/>
  <c r="O409" i="31"/>
  <c r="N409" i="31"/>
  <c r="Q408" i="31"/>
  <c r="P408" i="31"/>
  <c r="O408" i="31"/>
  <c r="N408" i="31"/>
  <c r="Q407" i="31"/>
  <c r="P407" i="31"/>
  <c r="O407" i="31"/>
  <c r="N407" i="31"/>
  <c r="Q406" i="31"/>
  <c r="P406" i="31"/>
  <c r="O406" i="31"/>
  <c r="N406" i="31"/>
  <c r="Q405" i="31"/>
  <c r="P405" i="31"/>
  <c r="O405" i="31"/>
  <c r="N405" i="31"/>
  <c r="Q404" i="31"/>
  <c r="P404" i="31"/>
  <c r="O404" i="31"/>
  <c r="N404" i="31"/>
  <c r="Q403" i="31"/>
  <c r="P403" i="31"/>
  <c r="O403" i="31"/>
  <c r="N403" i="31"/>
  <c r="Q402" i="31"/>
  <c r="P402" i="31"/>
  <c r="O402" i="31"/>
  <c r="N402" i="31"/>
  <c r="Q401" i="31"/>
  <c r="P401" i="31"/>
  <c r="O401" i="31"/>
  <c r="N401" i="31"/>
  <c r="Q400" i="31"/>
  <c r="P400" i="31"/>
  <c r="O400" i="31"/>
  <c r="N400" i="31"/>
  <c r="Q399" i="31"/>
  <c r="P399" i="31"/>
  <c r="O399" i="31"/>
  <c r="N399" i="31"/>
  <c r="Q398" i="31"/>
  <c r="P398" i="31"/>
  <c r="O398" i="31"/>
  <c r="N398" i="31"/>
  <c r="Q397" i="31"/>
  <c r="P397" i="31"/>
  <c r="O397" i="31"/>
  <c r="N397" i="31"/>
  <c r="Q396" i="31"/>
  <c r="P396" i="31"/>
  <c r="O396" i="31"/>
  <c r="N396" i="31"/>
  <c r="Q395" i="31"/>
  <c r="P395" i="31"/>
  <c r="O395" i="31"/>
  <c r="N395" i="31"/>
  <c r="Q394" i="31"/>
  <c r="P394" i="31"/>
  <c r="O394" i="31"/>
  <c r="N394" i="31"/>
  <c r="Q393" i="31"/>
  <c r="P393" i="31"/>
  <c r="O393" i="31"/>
  <c r="N393" i="31"/>
  <c r="Q392" i="31"/>
  <c r="P392" i="31"/>
  <c r="O392" i="31"/>
  <c r="N392" i="31"/>
  <c r="Q391" i="31"/>
  <c r="P391" i="31"/>
  <c r="O391" i="31"/>
  <c r="N391" i="31"/>
  <c r="Q390" i="31"/>
  <c r="P390" i="31"/>
  <c r="O390" i="31"/>
  <c r="N390" i="31"/>
  <c r="Q389" i="31"/>
  <c r="P389" i="31"/>
  <c r="O389" i="31"/>
  <c r="N389" i="31"/>
  <c r="Q388" i="31"/>
  <c r="P388" i="31"/>
  <c r="O388" i="31"/>
  <c r="N388" i="31"/>
  <c r="Q387" i="31"/>
  <c r="P387" i="31"/>
  <c r="O387" i="31"/>
  <c r="N387" i="31"/>
  <c r="Q386" i="31"/>
  <c r="P386" i="31"/>
  <c r="O386" i="31"/>
  <c r="N386" i="31"/>
  <c r="Q385" i="31"/>
  <c r="P385" i="31"/>
  <c r="O385" i="31"/>
  <c r="N385" i="31"/>
  <c r="Q384" i="31"/>
  <c r="P384" i="31"/>
  <c r="O384" i="31"/>
  <c r="N384" i="31"/>
  <c r="Q383" i="31"/>
  <c r="P383" i="31"/>
  <c r="O383" i="31"/>
  <c r="N383" i="31"/>
  <c r="Q382" i="31"/>
  <c r="P382" i="31"/>
  <c r="O382" i="31"/>
  <c r="N382" i="31"/>
  <c r="Q381" i="31"/>
  <c r="P381" i="31"/>
  <c r="O381" i="31"/>
  <c r="N381" i="31"/>
  <c r="Q380" i="31"/>
  <c r="P380" i="31"/>
  <c r="O380" i="31"/>
  <c r="N380" i="31"/>
  <c r="Q379" i="31"/>
  <c r="P379" i="31"/>
  <c r="O379" i="31"/>
  <c r="N379" i="31"/>
  <c r="Q378" i="31"/>
  <c r="P378" i="31"/>
  <c r="O378" i="31"/>
  <c r="N378" i="31"/>
  <c r="Q377" i="31"/>
  <c r="P377" i="31"/>
  <c r="O377" i="31"/>
  <c r="N377" i="31"/>
  <c r="Q376" i="31"/>
  <c r="P376" i="31"/>
  <c r="O376" i="31"/>
  <c r="N376" i="31"/>
  <c r="Q375" i="31"/>
  <c r="P375" i="31"/>
  <c r="O375" i="31"/>
  <c r="N375" i="31"/>
  <c r="Q374" i="31"/>
  <c r="P374" i="31"/>
  <c r="O374" i="31"/>
  <c r="N374" i="31"/>
  <c r="Q373" i="31"/>
  <c r="P373" i="31"/>
  <c r="O373" i="31"/>
  <c r="N373" i="31"/>
  <c r="Q372" i="31"/>
  <c r="P372" i="31"/>
  <c r="O372" i="31"/>
  <c r="N372" i="31"/>
  <c r="Q371" i="31"/>
  <c r="P371" i="31"/>
  <c r="O371" i="31"/>
  <c r="N371" i="31"/>
  <c r="Q370" i="31"/>
  <c r="P370" i="31"/>
  <c r="O370" i="31"/>
  <c r="N370" i="31"/>
  <c r="Q369" i="31"/>
  <c r="P369" i="31"/>
  <c r="O369" i="31"/>
  <c r="N369" i="31"/>
  <c r="Q368" i="31"/>
  <c r="P368" i="31"/>
  <c r="O368" i="31"/>
  <c r="N368" i="31"/>
  <c r="Q367" i="31"/>
  <c r="P367" i="31"/>
  <c r="O367" i="31"/>
  <c r="N367" i="31"/>
  <c r="Q366" i="31"/>
  <c r="P366" i="31"/>
  <c r="O366" i="31"/>
  <c r="N366" i="31"/>
  <c r="Q365" i="31"/>
  <c r="P365" i="31"/>
  <c r="O365" i="31"/>
  <c r="N365" i="31"/>
  <c r="Q364" i="31"/>
  <c r="P364" i="31"/>
  <c r="O364" i="31"/>
  <c r="N364" i="31"/>
  <c r="Q363" i="31"/>
  <c r="P363" i="31"/>
  <c r="O363" i="31"/>
  <c r="N363" i="31"/>
  <c r="Q362" i="31"/>
  <c r="P362" i="31"/>
  <c r="O362" i="31"/>
  <c r="N362" i="31"/>
  <c r="Q361" i="31"/>
  <c r="P361" i="31"/>
  <c r="O361" i="31"/>
  <c r="N361" i="31"/>
  <c r="Q360" i="31"/>
  <c r="P360" i="31"/>
  <c r="O360" i="31"/>
  <c r="N360" i="31"/>
  <c r="Q359" i="31"/>
  <c r="P359" i="31"/>
  <c r="O359" i="31"/>
  <c r="N359" i="31"/>
  <c r="Q358" i="31"/>
  <c r="P358" i="31"/>
  <c r="O358" i="31"/>
  <c r="N358" i="31"/>
  <c r="Q357" i="31"/>
  <c r="P357" i="31"/>
  <c r="O357" i="31"/>
  <c r="N357" i="31"/>
  <c r="Q356" i="31"/>
  <c r="P356" i="31"/>
  <c r="O356" i="31"/>
  <c r="N356" i="31"/>
  <c r="Q355" i="31"/>
  <c r="P355" i="31"/>
  <c r="O355" i="31"/>
  <c r="N355" i="31"/>
  <c r="Q354" i="31"/>
  <c r="P354" i="31"/>
  <c r="O354" i="31"/>
  <c r="N354" i="31"/>
  <c r="Q353" i="31"/>
  <c r="P353" i="31"/>
  <c r="O353" i="31"/>
  <c r="N353" i="31"/>
  <c r="Q352" i="31"/>
  <c r="P352" i="31"/>
  <c r="O352" i="31"/>
  <c r="N352" i="31"/>
  <c r="Q351" i="31"/>
  <c r="P351" i="31"/>
  <c r="O351" i="31"/>
  <c r="N351" i="31"/>
  <c r="Q350" i="31"/>
  <c r="P350" i="31"/>
  <c r="O350" i="31"/>
  <c r="N350" i="31"/>
  <c r="Q349" i="31"/>
  <c r="P349" i="31"/>
  <c r="O349" i="31"/>
  <c r="N349" i="31"/>
  <c r="Q348" i="31"/>
  <c r="P348" i="31"/>
  <c r="O348" i="31"/>
  <c r="N348" i="31"/>
  <c r="Q347" i="31"/>
  <c r="P347" i="31"/>
  <c r="O347" i="31"/>
  <c r="N347" i="31"/>
  <c r="Q346" i="31"/>
  <c r="P346" i="31"/>
  <c r="O346" i="31"/>
  <c r="N346" i="31"/>
  <c r="Q345" i="31"/>
  <c r="P345" i="31"/>
  <c r="O345" i="31"/>
  <c r="N345" i="31"/>
  <c r="Q344" i="31"/>
  <c r="P344" i="31"/>
  <c r="O344" i="31"/>
  <c r="N344" i="31"/>
  <c r="Q343" i="31"/>
  <c r="P343" i="31"/>
  <c r="O343" i="31"/>
  <c r="N343" i="31"/>
  <c r="Q342" i="31"/>
  <c r="P342" i="31"/>
  <c r="O342" i="31"/>
  <c r="N342" i="31"/>
  <c r="Q341" i="31"/>
  <c r="P341" i="31"/>
  <c r="O341" i="31"/>
  <c r="N341" i="31"/>
  <c r="Q340" i="31"/>
  <c r="P340" i="31"/>
  <c r="O340" i="31"/>
  <c r="N340" i="31"/>
  <c r="Q339" i="31"/>
  <c r="P339" i="31"/>
  <c r="O339" i="31"/>
  <c r="N339" i="31"/>
  <c r="Q338" i="31"/>
  <c r="P338" i="31"/>
  <c r="O338" i="31"/>
  <c r="N338" i="31"/>
  <c r="Q337" i="31"/>
  <c r="P337" i="31"/>
  <c r="O337" i="31"/>
  <c r="N337" i="31"/>
  <c r="Q336" i="31"/>
  <c r="P336" i="31"/>
  <c r="O336" i="31"/>
  <c r="N336" i="31"/>
  <c r="Q335" i="31"/>
  <c r="P335" i="31"/>
  <c r="O335" i="31"/>
  <c r="N335" i="31"/>
  <c r="Q334" i="31"/>
  <c r="P334" i="31"/>
  <c r="O334" i="31"/>
  <c r="N334" i="31"/>
  <c r="Q333" i="31"/>
  <c r="P333" i="31"/>
  <c r="O333" i="31"/>
  <c r="N333" i="31"/>
  <c r="Q332" i="31"/>
  <c r="P332" i="31"/>
  <c r="O332" i="31"/>
  <c r="N332" i="31"/>
  <c r="Q331" i="31"/>
  <c r="P331" i="31"/>
  <c r="O331" i="31"/>
  <c r="N331" i="31"/>
  <c r="Q330" i="31"/>
  <c r="P330" i="31"/>
  <c r="O330" i="31"/>
  <c r="N330" i="31"/>
  <c r="Q329" i="31"/>
  <c r="P329" i="31"/>
  <c r="O329" i="31"/>
  <c r="N329" i="31"/>
  <c r="Q328" i="31"/>
  <c r="P328" i="31"/>
  <c r="O328" i="31"/>
  <c r="N328" i="31"/>
  <c r="Q327" i="31"/>
  <c r="P327" i="31"/>
  <c r="O327" i="31"/>
  <c r="N327" i="31"/>
  <c r="Q326" i="31"/>
  <c r="P326" i="31"/>
  <c r="O326" i="31"/>
  <c r="N326" i="31"/>
  <c r="Q325" i="31"/>
  <c r="P325" i="31"/>
  <c r="O325" i="31"/>
  <c r="N325" i="31"/>
  <c r="Q324" i="31"/>
  <c r="P324" i="31"/>
  <c r="O324" i="31"/>
  <c r="N324" i="31"/>
  <c r="Q323" i="31"/>
  <c r="P323" i="31"/>
  <c r="O323" i="31"/>
  <c r="N323" i="31"/>
  <c r="Q322" i="31"/>
  <c r="P322" i="31"/>
  <c r="O322" i="31"/>
  <c r="N322" i="31"/>
  <c r="Q321" i="31"/>
  <c r="P321" i="31"/>
  <c r="O321" i="31"/>
  <c r="N321" i="31"/>
  <c r="Q320" i="31"/>
  <c r="P320" i="31"/>
  <c r="O320" i="31"/>
  <c r="N320" i="31"/>
  <c r="Q319" i="31"/>
  <c r="P319" i="31"/>
  <c r="O319" i="31"/>
  <c r="N319" i="31"/>
  <c r="Q318" i="31"/>
  <c r="P318" i="31"/>
  <c r="O318" i="31"/>
  <c r="N318" i="31"/>
  <c r="Q317" i="31"/>
  <c r="P317" i="31"/>
  <c r="O317" i="31"/>
  <c r="N317" i="31"/>
  <c r="Q316" i="31"/>
  <c r="P316" i="31"/>
  <c r="O316" i="31"/>
  <c r="N316" i="31"/>
  <c r="Q315" i="31"/>
  <c r="P315" i="31"/>
  <c r="O315" i="31"/>
  <c r="N315" i="31"/>
  <c r="Q314" i="31"/>
  <c r="P314" i="31"/>
  <c r="O314" i="31"/>
  <c r="N314" i="31"/>
  <c r="Q313" i="31"/>
  <c r="P313" i="31"/>
  <c r="O313" i="31"/>
  <c r="N313" i="31"/>
  <c r="Q312" i="31"/>
  <c r="P312" i="31"/>
  <c r="O312" i="31"/>
  <c r="N312" i="31"/>
  <c r="Q311" i="31"/>
  <c r="P311" i="31"/>
  <c r="O311" i="31"/>
  <c r="N311" i="31"/>
  <c r="Q310" i="31"/>
  <c r="P310" i="31"/>
  <c r="O310" i="31"/>
  <c r="N310" i="31"/>
  <c r="Q309" i="31"/>
  <c r="P309" i="31"/>
  <c r="O309" i="31"/>
  <c r="N309" i="31"/>
  <c r="Q308" i="31"/>
  <c r="P308" i="31"/>
  <c r="O308" i="31"/>
  <c r="N308" i="31"/>
  <c r="Q307" i="31"/>
  <c r="P307" i="31"/>
  <c r="O307" i="31"/>
  <c r="N307" i="31"/>
  <c r="Q306" i="31"/>
  <c r="P306" i="31"/>
  <c r="O306" i="31"/>
  <c r="N306" i="31"/>
  <c r="Q305" i="31"/>
  <c r="P305" i="31"/>
  <c r="O305" i="31"/>
  <c r="N305" i="31"/>
  <c r="Q304" i="31"/>
  <c r="P304" i="31"/>
  <c r="O304" i="31"/>
  <c r="N304" i="31"/>
  <c r="Q303" i="31"/>
  <c r="P303" i="31"/>
  <c r="O303" i="31"/>
  <c r="N303" i="31"/>
  <c r="Q302" i="31"/>
  <c r="P302" i="31"/>
  <c r="O302" i="31"/>
  <c r="N302" i="31"/>
  <c r="Q301" i="31"/>
  <c r="P301" i="31"/>
  <c r="O301" i="31"/>
  <c r="N301" i="31"/>
  <c r="Q300" i="31"/>
  <c r="P300" i="31"/>
  <c r="O300" i="31"/>
  <c r="N300" i="31"/>
  <c r="Q299" i="31"/>
  <c r="P299" i="31"/>
  <c r="O299" i="31"/>
  <c r="N299" i="31"/>
  <c r="Q298" i="31"/>
  <c r="P298" i="31"/>
  <c r="O298" i="31"/>
  <c r="N298" i="31"/>
  <c r="Q297" i="31"/>
  <c r="P297" i="31"/>
  <c r="O297" i="31"/>
  <c r="N297" i="31"/>
  <c r="Q296" i="31"/>
  <c r="P296" i="31"/>
  <c r="O296" i="31"/>
  <c r="N296" i="31"/>
  <c r="Q295" i="31"/>
  <c r="P295" i="31"/>
  <c r="O295" i="31"/>
  <c r="N295" i="31"/>
  <c r="Q294" i="31"/>
  <c r="P294" i="31"/>
  <c r="O294" i="31"/>
  <c r="N294" i="31"/>
  <c r="Q293" i="31"/>
  <c r="P293" i="31"/>
  <c r="O293" i="31"/>
  <c r="N293" i="31"/>
  <c r="Q292" i="31"/>
  <c r="P292" i="31"/>
  <c r="O292" i="31"/>
  <c r="N292" i="31"/>
  <c r="Q291" i="31"/>
  <c r="P291" i="31"/>
  <c r="O291" i="31"/>
  <c r="N291" i="31"/>
  <c r="Q290" i="31"/>
  <c r="P290" i="31"/>
  <c r="O290" i="31"/>
  <c r="N290" i="31"/>
  <c r="Q289" i="31"/>
  <c r="P289" i="31"/>
  <c r="O289" i="31"/>
  <c r="N289" i="31"/>
  <c r="Q288" i="31"/>
  <c r="P288" i="31"/>
  <c r="O288" i="31"/>
  <c r="N288" i="31"/>
  <c r="Q287" i="31"/>
  <c r="P287" i="31"/>
  <c r="O287" i="31"/>
  <c r="N287" i="31"/>
  <c r="Q286" i="31"/>
  <c r="P286" i="31"/>
  <c r="O286" i="31"/>
  <c r="N286" i="31"/>
  <c r="Q285" i="31"/>
  <c r="P285" i="31"/>
  <c r="O285" i="31"/>
  <c r="N285" i="31"/>
  <c r="Q284" i="31"/>
  <c r="P284" i="31"/>
  <c r="O284" i="31"/>
  <c r="N284" i="31"/>
  <c r="Q283" i="31"/>
  <c r="P283" i="31"/>
  <c r="O283" i="31"/>
  <c r="N283" i="31"/>
  <c r="Q282" i="31"/>
  <c r="P282" i="31"/>
  <c r="O282" i="31"/>
  <c r="N282" i="31"/>
  <c r="Q281" i="31"/>
  <c r="P281" i="31"/>
  <c r="O281" i="31"/>
  <c r="N281" i="31"/>
  <c r="Q280" i="31"/>
  <c r="P280" i="31"/>
  <c r="O280" i="31"/>
  <c r="N280" i="31"/>
  <c r="Q279" i="31"/>
  <c r="P279" i="31"/>
  <c r="O279" i="31"/>
  <c r="N279" i="31"/>
  <c r="Q278" i="31"/>
  <c r="P278" i="31"/>
  <c r="O278" i="31"/>
  <c r="N278" i="31"/>
  <c r="Q277" i="31"/>
  <c r="P277" i="31"/>
  <c r="O277" i="31"/>
  <c r="N277" i="31"/>
  <c r="Q276" i="31"/>
  <c r="P276" i="31"/>
  <c r="O276" i="31"/>
  <c r="N276" i="31"/>
  <c r="Q275" i="31"/>
  <c r="P275" i="31"/>
  <c r="O275" i="31"/>
  <c r="N275" i="31"/>
  <c r="Q274" i="31"/>
  <c r="P274" i="31"/>
  <c r="O274" i="31"/>
  <c r="N274" i="31"/>
  <c r="Q273" i="31"/>
  <c r="P273" i="31"/>
  <c r="O273" i="31"/>
  <c r="N273" i="31"/>
  <c r="Q272" i="31"/>
  <c r="P272" i="31"/>
  <c r="O272" i="31"/>
  <c r="N272" i="31"/>
  <c r="Q271" i="31"/>
  <c r="P271" i="31"/>
  <c r="O271" i="31"/>
  <c r="N271" i="31"/>
  <c r="Q270" i="31"/>
  <c r="P270" i="31"/>
  <c r="O270" i="31"/>
  <c r="N270" i="31"/>
  <c r="Q269" i="31"/>
  <c r="P269" i="31"/>
  <c r="O269" i="31"/>
  <c r="N269" i="31"/>
  <c r="Q268" i="31"/>
  <c r="P268" i="31"/>
  <c r="O268" i="31"/>
  <c r="N268" i="31"/>
  <c r="Q267" i="31"/>
  <c r="P267" i="31"/>
  <c r="O267" i="31"/>
  <c r="N267" i="31"/>
  <c r="Q266" i="31"/>
  <c r="P266" i="31"/>
  <c r="O266" i="31"/>
  <c r="N266" i="31"/>
  <c r="Q265" i="31"/>
  <c r="P265" i="31"/>
  <c r="O265" i="31"/>
  <c r="N265" i="31"/>
  <c r="Q264" i="31"/>
  <c r="P264" i="31"/>
  <c r="O264" i="31"/>
  <c r="N264" i="31"/>
  <c r="Q263" i="31"/>
  <c r="P263" i="31"/>
  <c r="O263" i="31"/>
  <c r="N263" i="31"/>
  <c r="Q262" i="31"/>
  <c r="P262" i="31"/>
  <c r="O262" i="31"/>
  <c r="N262" i="31"/>
  <c r="Q261" i="31"/>
  <c r="P261" i="31"/>
  <c r="O261" i="31"/>
  <c r="N261" i="31"/>
  <c r="Q260" i="31"/>
  <c r="P260" i="31"/>
  <c r="O260" i="31"/>
  <c r="N260" i="31"/>
  <c r="Q259" i="31"/>
  <c r="P259" i="31"/>
  <c r="O259" i="31"/>
  <c r="N259" i="31"/>
  <c r="Q258" i="31"/>
  <c r="P258" i="31"/>
  <c r="O258" i="31"/>
  <c r="N258" i="31"/>
  <c r="Q257" i="31"/>
  <c r="P257" i="31"/>
  <c r="O257" i="31"/>
  <c r="N257" i="31"/>
  <c r="Q256" i="31"/>
  <c r="P256" i="31"/>
  <c r="O256" i="31"/>
  <c r="N256" i="31"/>
  <c r="Q255" i="31"/>
  <c r="P255" i="31"/>
  <c r="O255" i="31"/>
  <c r="N255" i="31"/>
  <c r="Q254" i="31"/>
  <c r="P254" i="31"/>
  <c r="O254" i="31"/>
  <c r="N254" i="31"/>
  <c r="Q253" i="31"/>
  <c r="P253" i="31"/>
  <c r="O253" i="31"/>
  <c r="N253" i="31"/>
  <c r="Q252" i="31"/>
  <c r="P252" i="31"/>
  <c r="O252" i="31"/>
  <c r="N252" i="31"/>
  <c r="Q251" i="31"/>
  <c r="P251" i="31"/>
  <c r="O251" i="31"/>
  <c r="N251" i="31"/>
  <c r="Q250" i="31"/>
  <c r="P250" i="31"/>
  <c r="O250" i="31"/>
  <c r="N250" i="31"/>
  <c r="Q249" i="31"/>
  <c r="P249" i="31"/>
  <c r="O249" i="31"/>
  <c r="N249" i="31"/>
  <c r="Q248" i="31"/>
  <c r="P248" i="31"/>
  <c r="O248" i="31"/>
  <c r="N248" i="31"/>
  <c r="Q247" i="31"/>
  <c r="P247" i="31"/>
  <c r="O247" i="31"/>
  <c r="N247" i="31"/>
  <c r="Q246" i="31"/>
  <c r="P246" i="31"/>
  <c r="O246" i="31"/>
  <c r="N246" i="31"/>
  <c r="Q245" i="31"/>
  <c r="P245" i="31"/>
  <c r="O245" i="31"/>
  <c r="N245" i="31"/>
  <c r="Q244" i="31"/>
  <c r="P244" i="31"/>
  <c r="O244" i="31"/>
  <c r="N244" i="31"/>
  <c r="Q243" i="31"/>
  <c r="P243" i="31"/>
  <c r="O243" i="31"/>
  <c r="N243" i="31"/>
  <c r="Q242" i="31"/>
  <c r="P242" i="31"/>
  <c r="O242" i="31"/>
  <c r="N242" i="31"/>
  <c r="Q241" i="31"/>
  <c r="P241" i="31"/>
  <c r="O241" i="31"/>
  <c r="N241" i="31"/>
  <c r="Q240" i="31"/>
  <c r="P240" i="31"/>
  <c r="O240" i="31"/>
  <c r="N240" i="31"/>
  <c r="Q239" i="31"/>
  <c r="P239" i="31"/>
  <c r="O239" i="31"/>
  <c r="N239" i="31"/>
  <c r="Q238" i="31"/>
  <c r="P238" i="31"/>
  <c r="O238" i="31"/>
  <c r="N238" i="31"/>
  <c r="Q237" i="31"/>
  <c r="P237" i="31"/>
  <c r="O237" i="31"/>
  <c r="N237" i="31"/>
  <c r="Q236" i="31"/>
  <c r="P236" i="31"/>
  <c r="O236" i="31"/>
  <c r="N236" i="31"/>
  <c r="Q235" i="31"/>
  <c r="P235" i="31"/>
  <c r="O235" i="31"/>
  <c r="N235" i="31"/>
  <c r="Q234" i="31"/>
  <c r="P234" i="31"/>
  <c r="O234" i="31"/>
  <c r="N234" i="31"/>
  <c r="Q233" i="31"/>
  <c r="P233" i="31"/>
  <c r="O233" i="31"/>
  <c r="N233" i="31"/>
  <c r="Q232" i="31"/>
  <c r="P232" i="31"/>
  <c r="O232" i="31"/>
  <c r="N232" i="31"/>
  <c r="Q231" i="31"/>
  <c r="P231" i="31"/>
  <c r="O231" i="31"/>
  <c r="N231" i="31"/>
  <c r="Q230" i="31"/>
  <c r="P230" i="31"/>
  <c r="O230" i="31"/>
  <c r="N230" i="31"/>
  <c r="Q229" i="31"/>
  <c r="P229" i="31"/>
  <c r="O229" i="31"/>
  <c r="N229" i="31"/>
  <c r="Q228" i="31"/>
  <c r="P228" i="31"/>
  <c r="O228" i="31"/>
  <c r="N228" i="31"/>
  <c r="Q227" i="31"/>
  <c r="P227" i="31"/>
  <c r="O227" i="31"/>
  <c r="N227" i="31"/>
  <c r="Q226" i="31"/>
  <c r="P226" i="31"/>
  <c r="O226" i="31"/>
  <c r="N226" i="31"/>
  <c r="Q225" i="31"/>
  <c r="P225" i="31"/>
  <c r="O225" i="31"/>
  <c r="N225" i="31"/>
  <c r="Q224" i="31"/>
  <c r="P224" i="31"/>
  <c r="O224" i="31"/>
  <c r="N224" i="31"/>
  <c r="Q223" i="31"/>
  <c r="P223" i="31"/>
  <c r="O223" i="31"/>
  <c r="N223" i="31"/>
  <c r="Q222" i="31"/>
  <c r="P222" i="31"/>
  <c r="O222" i="31"/>
  <c r="N222" i="31"/>
  <c r="Q221" i="31"/>
  <c r="P221" i="31"/>
  <c r="O221" i="31"/>
  <c r="N221" i="31"/>
  <c r="Q220" i="31"/>
  <c r="P220" i="31"/>
  <c r="O220" i="31"/>
  <c r="N220" i="31"/>
  <c r="Q219" i="31"/>
  <c r="P219" i="31"/>
  <c r="O219" i="31"/>
  <c r="N219" i="31"/>
  <c r="Q218" i="31"/>
  <c r="P218" i="31"/>
  <c r="O218" i="31"/>
  <c r="N218" i="31"/>
  <c r="Q217" i="31"/>
  <c r="P217" i="31"/>
  <c r="O217" i="31"/>
  <c r="N217" i="31"/>
  <c r="Q216" i="31"/>
  <c r="P216" i="31"/>
  <c r="O216" i="31"/>
  <c r="N216" i="31"/>
  <c r="Q215" i="31"/>
  <c r="P215" i="31"/>
  <c r="O215" i="31"/>
  <c r="N215" i="31"/>
  <c r="Q214" i="31"/>
  <c r="P214" i="31"/>
  <c r="O214" i="31"/>
  <c r="N214" i="31"/>
  <c r="Q213" i="31"/>
  <c r="P213" i="31"/>
  <c r="O213" i="31"/>
  <c r="N213" i="31"/>
  <c r="Q212" i="31"/>
  <c r="P212" i="31"/>
  <c r="O212" i="31"/>
  <c r="N212" i="31"/>
  <c r="Q211" i="31"/>
  <c r="P211" i="31"/>
  <c r="O211" i="31"/>
  <c r="N211" i="31"/>
  <c r="Q210" i="31"/>
  <c r="P210" i="31"/>
  <c r="O210" i="31"/>
  <c r="N210" i="31"/>
  <c r="Q209" i="31"/>
  <c r="P209" i="31"/>
  <c r="O209" i="31"/>
  <c r="N209" i="31"/>
  <c r="Q208" i="31"/>
  <c r="P208" i="31"/>
  <c r="O208" i="31"/>
  <c r="N208" i="31"/>
  <c r="Q207" i="31"/>
  <c r="P207" i="31"/>
  <c r="O207" i="31"/>
  <c r="N207" i="31"/>
  <c r="Q206" i="31"/>
  <c r="P206" i="31"/>
  <c r="O206" i="31"/>
  <c r="N206" i="31"/>
  <c r="Q205" i="31"/>
  <c r="P205" i="31"/>
  <c r="O205" i="31"/>
  <c r="N205" i="31"/>
  <c r="Q204" i="31"/>
  <c r="P204" i="31"/>
  <c r="O204" i="31"/>
  <c r="N204" i="31"/>
  <c r="Q203" i="31"/>
  <c r="P203" i="31"/>
  <c r="O203" i="31"/>
  <c r="N203" i="31"/>
  <c r="Q202" i="31"/>
  <c r="P202" i="31"/>
  <c r="O202" i="31"/>
  <c r="N202" i="31"/>
  <c r="Q201" i="31"/>
  <c r="P201" i="31"/>
  <c r="O201" i="31"/>
  <c r="N201" i="31"/>
  <c r="Q200" i="31"/>
  <c r="P200" i="31"/>
  <c r="O200" i="31"/>
  <c r="N200" i="31"/>
  <c r="Q199" i="31"/>
  <c r="P199" i="31"/>
  <c r="O199" i="31"/>
  <c r="N199" i="31"/>
  <c r="Q198" i="31"/>
  <c r="P198" i="31"/>
  <c r="O198" i="31"/>
  <c r="N198" i="31"/>
  <c r="Q197" i="31"/>
  <c r="P197" i="31"/>
  <c r="O197" i="31"/>
  <c r="N197" i="31"/>
  <c r="Q196" i="31"/>
  <c r="P196" i="31"/>
  <c r="O196" i="31"/>
  <c r="N196" i="31"/>
  <c r="Q195" i="31"/>
  <c r="P195" i="31"/>
  <c r="O195" i="31"/>
  <c r="N195" i="31"/>
  <c r="Q194" i="31"/>
  <c r="P194" i="31"/>
  <c r="O194" i="31"/>
  <c r="N194" i="31"/>
  <c r="Q193" i="31"/>
  <c r="P193" i="31"/>
  <c r="O193" i="31"/>
  <c r="N193" i="31"/>
  <c r="Q192" i="31"/>
  <c r="P192" i="31"/>
  <c r="O192" i="31"/>
  <c r="N192" i="31"/>
  <c r="Q191" i="31"/>
  <c r="P191" i="31"/>
  <c r="O191" i="31"/>
  <c r="N191" i="31"/>
  <c r="Q190" i="31"/>
  <c r="P190" i="31"/>
  <c r="O190" i="31"/>
  <c r="N190" i="31"/>
  <c r="Q189" i="31"/>
  <c r="P189" i="31"/>
  <c r="O189" i="31"/>
  <c r="N189" i="31"/>
  <c r="Q188" i="31"/>
  <c r="P188" i="31"/>
  <c r="O188" i="31"/>
  <c r="N188" i="31"/>
  <c r="Q187" i="31"/>
  <c r="P187" i="31"/>
  <c r="O187" i="31"/>
  <c r="N187" i="31"/>
  <c r="Q186" i="31"/>
  <c r="P186" i="31"/>
  <c r="O186" i="31"/>
  <c r="N186" i="31"/>
  <c r="Q185" i="31"/>
  <c r="P185" i="31"/>
  <c r="O185" i="31"/>
  <c r="N185" i="31"/>
  <c r="Q184" i="31"/>
  <c r="P184" i="31"/>
  <c r="O184" i="31"/>
  <c r="N184" i="31"/>
  <c r="Q183" i="31"/>
  <c r="P183" i="31"/>
  <c r="O183" i="31"/>
  <c r="N183" i="31"/>
  <c r="Q182" i="31"/>
  <c r="P182" i="31"/>
  <c r="O182" i="31"/>
  <c r="N182" i="31"/>
  <c r="Q181" i="31"/>
  <c r="P181" i="31"/>
  <c r="O181" i="31"/>
  <c r="N181" i="31"/>
  <c r="Q180" i="31"/>
  <c r="P180" i="31"/>
  <c r="O180" i="31"/>
  <c r="N180" i="31"/>
  <c r="Q179" i="31"/>
  <c r="P179" i="31"/>
  <c r="O179" i="31"/>
  <c r="N179" i="31"/>
  <c r="Q178" i="31"/>
  <c r="P178" i="31"/>
  <c r="O178" i="31"/>
  <c r="N178" i="31"/>
  <c r="Q177" i="31"/>
  <c r="P177" i="31"/>
  <c r="O177" i="31"/>
  <c r="N177" i="31"/>
  <c r="Q176" i="31"/>
  <c r="P176" i="31"/>
  <c r="O176" i="31"/>
  <c r="N176" i="31"/>
  <c r="Q175" i="31"/>
  <c r="P175" i="31"/>
  <c r="O175" i="31"/>
  <c r="N175" i="31"/>
  <c r="Q174" i="31"/>
  <c r="P174" i="31"/>
  <c r="O174" i="31"/>
  <c r="N174" i="31"/>
  <c r="Q173" i="31"/>
  <c r="P173" i="31"/>
  <c r="O173" i="31"/>
  <c r="N173" i="31"/>
  <c r="Q172" i="31"/>
  <c r="P172" i="31"/>
  <c r="O172" i="31"/>
  <c r="N172" i="31"/>
  <c r="Q171" i="31"/>
  <c r="P171" i="31"/>
  <c r="O171" i="31"/>
  <c r="N171" i="31"/>
  <c r="Q170" i="31"/>
  <c r="P170" i="31"/>
  <c r="O170" i="31"/>
  <c r="N170" i="31"/>
  <c r="Q169" i="31"/>
  <c r="P169" i="31"/>
  <c r="O169" i="31"/>
  <c r="N169" i="31"/>
  <c r="Q168" i="31"/>
  <c r="P168" i="31"/>
  <c r="O168" i="31"/>
  <c r="N168" i="31"/>
  <c r="Q167" i="31"/>
  <c r="P167" i="31"/>
  <c r="O167" i="31"/>
  <c r="N167" i="31"/>
  <c r="Q166" i="31"/>
  <c r="P166" i="31"/>
  <c r="O166" i="31"/>
  <c r="N166" i="31"/>
  <c r="Q165" i="31"/>
  <c r="P165" i="31"/>
  <c r="O165" i="31"/>
  <c r="N165" i="31"/>
  <c r="Q164" i="31"/>
  <c r="P164" i="31"/>
  <c r="O164" i="31"/>
  <c r="N164" i="31"/>
  <c r="Q163" i="31"/>
  <c r="P163" i="31"/>
  <c r="O163" i="31"/>
  <c r="N163" i="31"/>
  <c r="Q162" i="31"/>
  <c r="P162" i="31"/>
  <c r="O162" i="31"/>
  <c r="N162" i="31"/>
  <c r="Q161" i="31"/>
  <c r="P161" i="31"/>
  <c r="O161" i="31"/>
  <c r="N161" i="31"/>
  <c r="Q160" i="31"/>
  <c r="P160" i="31"/>
  <c r="O160" i="31"/>
  <c r="N160" i="31"/>
  <c r="Q159" i="31"/>
  <c r="P159" i="31"/>
  <c r="O159" i="31"/>
  <c r="N159" i="31"/>
  <c r="Q158" i="31"/>
  <c r="P158" i="31"/>
  <c r="O158" i="31"/>
  <c r="N158" i="31"/>
  <c r="Q157" i="31"/>
  <c r="P157" i="31"/>
  <c r="O157" i="31"/>
  <c r="N157" i="31"/>
  <c r="Q156" i="31"/>
  <c r="P156" i="31"/>
  <c r="O156" i="31"/>
  <c r="N156" i="31"/>
  <c r="Q155" i="31"/>
  <c r="P155" i="31"/>
  <c r="O155" i="31"/>
  <c r="N155" i="31"/>
  <c r="Q154" i="31"/>
  <c r="P154" i="31"/>
  <c r="O154" i="31"/>
  <c r="N154" i="31"/>
  <c r="Q153" i="31"/>
  <c r="P153" i="31"/>
  <c r="O153" i="31"/>
  <c r="N153" i="31"/>
  <c r="Q152" i="31"/>
  <c r="P152" i="31"/>
  <c r="O152" i="31"/>
  <c r="N152" i="31"/>
  <c r="Q151" i="31"/>
  <c r="P151" i="31"/>
  <c r="O151" i="31"/>
  <c r="N151" i="31"/>
  <c r="Q150" i="31"/>
  <c r="P150" i="31"/>
  <c r="O150" i="31"/>
  <c r="N150" i="31"/>
  <c r="Q149" i="31"/>
  <c r="P149" i="31"/>
  <c r="O149" i="31"/>
  <c r="N149" i="31"/>
  <c r="Q148" i="31"/>
  <c r="P148" i="31"/>
  <c r="O148" i="31"/>
  <c r="N148" i="31"/>
  <c r="Q147" i="31"/>
  <c r="P147" i="31"/>
  <c r="O147" i="31"/>
  <c r="N147" i="31"/>
  <c r="Q146" i="31"/>
  <c r="P146" i="31"/>
  <c r="O146" i="31"/>
  <c r="N146" i="31"/>
  <c r="Q145" i="31"/>
  <c r="P145" i="31"/>
  <c r="O145" i="31"/>
  <c r="N145" i="31"/>
  <c r="Q144" i="31"/>
  <c r="P144" i="31"/>
  <c r="O144" i="31"/>
  <c r="N144" i="31"/>
  <c r="Q143" i="31"/>
  <c r="P143" i="31"/>
  <c r="O143" i="31"/>
  <c r="N143" i="31"/>
  <c r="Q142" i="31"/>
  <c r="P142" i="31"/>
  <c r="O142" i="31"/>
  <c r="N142" i="31"/>
  <c r="Q141" i="31"/>
  <c r="P141" i="31"/>
  <c r="O141" i="31"/>
  <c r="N141" i="31"/>
  <c r="Q140" i="31"/>
  <c r="P140" i="31"/>
  <c r="O140" i="31"/>
  <c r="N140" i="31"/>
  <c r="Q139" i="31"/>
  <c r="P139" i="31"/>
  <c r="O139" i="31"/>
  <c r="N139" i="31"/>
  <c r="Q138" i="31"/>
  <c r="P138" i="31"/>
  <c r="O138" i="31"/>
  <c r="N138" i="31"/>
  <c r="Q137" i="31"/>
  <c r="P137" i="31"/>
  <c r="O137" i="31"/>
  <c r="N137" i="31"/>
  <c r="Q136" i="31"/>
  <c r="P136" i="31"/>
  <c r="O136" i="31"/>
  <c r="N136" i="31"/>
  <c r="Q135" i="31"/>
  <c r="P135" i="31"/>
  <c r="O135" i="31"/>
  <c r="N135" i="31"/>
  <c r="Q134" i="31"/>
  <c r="P134" i="31"/>
  <c r="O134" i="31"/>
  <c r="N134" i="31"/>
  <c r="Q133" i="31"/>
  <c r="P133" i="31"/>
  <c r="O133" i="31"/>
  <c r="N133" i="31"/>
  <c r="Q132" i="31"/>
  <c r="P132" i="31"/>
  <c r="O132" i="31"/>
  <c r="N132" i="31"/>
  <c r="Q131" i="31"/>
  <c r="P131" i="31"/>
  <c r="O131" i="31"/>
  <c r="N131" i="31"/>
  <c r="Q130" i="31"/>
  <c r="P130" i="31"/>
  <c r="O130" i="31"/>
  <c r="N130" i="31"/>
  <c r="Q129" i="31"/>
  <c r="P129" i="31"/>
  <c r="O129" i="31"/>
  <c r="N129" i="31"/>
  <c r="Q128" i="31"/>
  <c r="P128" i="31"/>
  <c r="O128" i="31"/>
  <c r="N128" i="31"/>
  <c r="Q127" i="31"/>
  <c r="P127" i="31"/>
  <c r="O127" i="31"/>
  <c r="N127" i="31"/>
  <c r="Q126" i="31"/>
  <c r="P126" i="31"/>
  <c r="O126" i="31"/>
  <c r="N126" i="31"/>
  <c r="Q125" i="31"/>
  <c r="P125" i="31"/>
  <c r="O125" i="31"/>
  <c r="N125" i="31"/>
  <c r="Q124" i="31"/>
  <c r="P124" i="31"/>
  <c r="O124" i="31"/>
  <c r="N124" i="31"/>
  <c r="Q123" i="31"/>
  <c r="P123" i="31"/>
  <c r="O123" i="31"/>
  <c r="N123" i="31"/>
  <c r="Q122" i="31"/>
  <c r="P122" i="31"/>
  <c r="O122" i="31"/>
  <c r="N122" i="31"/>
  <c r="Q121" i="31"/>
  <c r="P121" i="31"/>
  <c r="O121" i="31"/>
  <c r="N121" i="31"/>
  <c r="Q120" i="31"/>
  <c r="P120" i="31"/>
  <c r="O120" i="31"/>
  <c r="N120" i="31"/>
  <c r="Q119" i="31"/>
  <c r="P119" i="31"/>
  <c r="O119" i="31"/>
  <c r="N119" i="31"/>
  <c r="Q118" i="31"/>
  <c r="P118" i="31"/>
  <c r="O118" i="31"/>
  <c r="N118" i="31"/>
  <c r="Q117" i="31"/>
  <c r="P117" i="31"/>
  <c r="O117" i="31"/>
  <c r="N117" i="31"/>
  <c r="Q116" i="31"/>
  <c r="P116" i="31"/>
  <c r="O116" i="31"/>
  <c r="N116" i="31"/>
  <c r="Q115" i="31"/>
  <c r="P115" i="31"/>
  <c r="O115" i="31"/>
  <c r="N115" i="31"/>
  <c r="Q114" i="31"/>
  <c r="P114" i="31"/>
  <c r="O114" i="31"/>
  <c r="N114" i="31"/>
  <c r="Q113" i="31"/>
  <c r="P113" i="31"/>
  <c r="O113" i="31"/>
  <c r="N113" i="31"/>
  <c r="Q112" i="31"/>
  <c r="P112" i="31"/>
  <c r="O112" i="31"/>
  <c r="N112" i="31"/>
  <c r="Q111" i="31"/>
  <c r="P111" i="31"/>
  <c r="O111" i="31"/>
  <c r="N111" i="31"/>
  <c r="Q110" i="31"/>
  <c r="P110" i="31"/>
  <c r="O110" i="31"/>
  <c r="N110" i="31"/>
  <c r="Q109" i="31"/>
  <c r="P109" i="31"/>
  <c r="O109" i="31"/>
  <c r="N109" i="31"/>
  <c r="Q108" i="31"/>
  <c r="P108" i="31"/>
  <c r="O108" i="31"/>
  <c r="N108" i="31"/>
  <c r="Q107" i="31"/>
  <c r="P107" i="31"/>
  <c r="O107" i="31"/>
  <c r="N107" i="31"/>
  <c r="Q106" i="31"/>
  <c r="P106" i="31"/>
  <c r="O106" i="31"/>
  <c r="N106" i="31"/>
  <c r="Q105" i="31"/>
  <c r="P105" i="31"/>
  <c r="O105" i="31"/>
  <c r="N105" i="31"/>
  <c r="Q104" i="31"/>
  <c r="P104" i="31"/>
  <c r="O104" i="31"/>
  <c r="N104" i="31"/>
  <c r="Q103" i="31"/>
  <c r="P103" i="31"/>
  <c r="O103" i="31"/>
  <c r="N103" i="31"/>
  <c r="Q102" i="31"/>
  <c r="P102" i="31"/>
  <c r="O102" i="31"/>
  <c r="N102" i="31"/>
  <c r="Q101" i="31"/>
  <c r="P101" i="31"/>
  <c r="O101" i="31"/>
  <c r="N101" i="31"/>
  <c r="Q100" i="31"/>
  <c r="P100" i="31"/>
  <c r="O100" i="31"/>
  <c r="N100" i="31"/>
  <c r="Q99" i="31"/>
  <c r="P99" i="31"/>
  <c r="O99" i="31"/>
  <c r="N99" i="31"/>
  <c r="Q98" i="31"/>
  <c r="P98" i="31"/>
  <c r="O98" i="31"/>
  <c r="N98" i="31"/>
  <c r="Q97" i="31"/>
  <c r="P97" i="31"/>
  <c r="O97" i="31"/>
  <c r="N97" i="31"/>
  <c r="Q96" i="31"/>
  <c r="P96" i="31"/>
  <c r="O96" i="31"/>
  <c r="N96" i="31"/>
  <c r="Q95" i="31"/>
  <c r="P95" i="31"/>
  <c r="O95" i="31"/>
  <c r="N95" i="31"/>
  <c r="Q94" i="31"/>
  <c r="P94" i="31"/>
  <c r="O94" i="31"/>
  <c r="N94" i="31"/>
  <c r="Q93" i="31"/>
  <c r="P93" i="31"/>
  <c r="O93" i="31"/>
  <c r="N93" i="31"/>
  <c r="Q92" i="31"/>
  <c r="P92" i="31"/>
  <c r="O92" i="31"/>
  <c r="N92" i="31"/>
  <c r="Q91" i="31"/>
  <c r="P91" i="31"/>
  <c r="O91" i="31"/>
  <c r="N91" i="31"/>
  <c r="Q90" i="31"/>
  <c r="P90" i="31"/>
  <c r="O90" i="31"/>
  <c r="N90" i="31"/>
  <c r="Q89" i="31"/>
  <c r="P89" i="31"/>
  <c r="O89" i="31"/>
  <c r="N89" i="31"/>
  <c r="Q88" i="31"/>
  <c r="P88" i="31"/>
  <c r="O88" i="31"/>
  <c r="N88" i="31"/>
  <c r="Q87" i="31"/>
  <c r="P87" i="31"/>
  <c r="O87" i="31"/>
  <c r="N87" i="31"/>
  <c r="Q86" i="31"/>
  <c r="P86" i="31"/>
  <c r="O86" i="31"/>
  <c r="N86" i="31"/>
  <c r="Q85" i="31"/>
  <c r="P85" i="31"/>
  <c r="O85" i="31"/>
  <c r="N85" i="31"/>
  <c r="Q84" i="31"/>
  <c r="P84" i="31"/>
  <c r="O84" i="31"/>
  <c r="N84" i="31"/>
  <c r="Q83" i="31"/>
  <c r="P83" i="31"/>
  <c r="O83" i="31"/>
  <c r="N83" i="31"/>
  <c r="Q82" i="31"/>
  <c r="P82" i="31"/>
  <c r="O82" i="31"/>
  <c r="N82" i="31"/>
  <c r="Q81" i="31"/>
  <c r="P81" i="31"/>
  <c r="O81" i="31"/>
  <c r="N81" i="31"/>
  <c r="Q80" i="31"/>
  <c r="P80" i="31"/>
  <c r="O80" i="31"/>
  <c r="N80" i="31"/>
  <c r="Q79" i="31"/>
  <c r="P79" i="31"/>
  <c r="O79" i="31"/>
  <c r="N79" i="31"/>
  <c r="Q78" i="31"/>
  <c r="P78" i="31"/>
  <c r="O78" i="31"/>
  <c r="N78" i="31"/>
  <c r="Q77" i="31"/>
  <c r="P77" i="31"/>
  <c r="O77" i="31"/>
  <c r="N77" i="31"/>
  <c r="Q76" i="31"/>
  <c r="P76" i="31"/>
  <c r="O76" i="31"/>
  <c r="N76" i="31"/>
  <c r="Q75" i="31"/>
  <c r="P75" i="31"/>
  <c r="O75" i="31"/>
  <c r="N75" i="31"/>
  <c r="Q74" i="31"/>
  <c r="P74" i="31"/>
  <c r="O74" i="31"/>
  <c r="N74" i="31"/>
  <c r="Q73" i="31"/>
  <c r="P73" i="31"/>
  <c r="O73" i="31"/>
  <c r="N73" i="31"/>
  <c r="Q72" i="31"/>
  <c r="P72" i="31"/>
  <c r="O72" i="31"/>
  <c r="N72" i="31"/>
  <c r="Q71" i="31"/>
  <c r="P71" i="31"/>
  <c r="O71" i="31"/>
  <c r="N71" i="31"/>
  <c r="Q70" i="31"/>
  <c r="P70" i="31"/>
  <c r="O70" i="31"/>
  <c r="N70" i="31"/>
  <c r="Q69" i="31"/>
  <c r="P69" i="31"/>
  <c r="O69" i="31"/>
  <c r="N69" i="31"/>
  <c r="Q68" i="31"/>
  <c r="P68" i="31"/>
  <c r="O68" i="31"/>
  <c r="N68" i="31"/>
  <c r="Q67" i="31"/>
  <c r="P67" i="31"/>
  <c r="O67" i="31"/>
  <c r="N67" i="31"/>
  <c r="Q66" i="31"/>
  <c r="P66" i="31"/>
  <c r="O66" i="31"/>
  <c r="N66" i="31"/>
  <c r="Q65" i="31"/>
  <c r="P65" i="31"/>
  <c r="O65" i="31"/>
  <c r="N65" i="31"/>
  <c r="Q64" i="31"/>
  <c r="P64" i="31"/>
  <c r="O64" i="31"/>
  <c r="N64" i="31"/>
  <c r="Q63" i="31"/>
  <c r="P63" i="31"/>
  <c r="O63" i="31"/>
  <c r="N63" i="31"/>
  <c r="Q62" i="31"/>
  <c r="P62" i="31"/>
  <c r="O62" i="31"/>
  <c r="N62" i="31"/>
  <c r="Q61" i="31"/>
  <c r="P61" i="31"/>
  <c r="O61" i="31"/>
  <c r="N61" i="31"/>
  <c r="Q60" i="31"/>
  <c r="P60" i="31"/>
  <c r="O60" i="31"/>
  <c r="N60" i="31"/>
  <c r="Q59" i="31"/>
  <c r="P59" i="31"/>
  <c r="O59" i="31"/>
  <c r="N59" i="31"/>
  <c r="Q58" i="31"/>
  <c r="P58" i="31"/>
  <c r="O58" i="31"/>
  <c r="N58" i="31"/>
  <c r="Q57" i="31"/>
  <c r="P57" i="31"/>
  <c r="O57" i="31"/>
  <c r="N57" i="31"/>
  <c r="Q56" i="31"/>
  <c r="P56" i="31"/>
  <c r="O56" i="31"/>
  <c r="N56" i="31"/>
  <c r="Q55" i="31"/>
  <c r="P55" i="31"/>
  <c r="O55" i="31"/>
  <c r="N55" i="31"/>
  <c r="Q54" i="31"/>
  <c r="P54" i="31"/>
  <c r="O54" i="31"/>
  <c r="N54" i="31"/>
  <c r="Q53" i="31"/>
  <c r="P53" i="31"/>
  <c r="O53" i="31"/>
  <c r="N53" i="31"/>
  <c r="Q52" i="31"/>
  <c r="P52" i="31"/>
  <c r="O52" i="31"/>
  <c r="N52" i="31"/>
  <c r="Q51" i="31"/>
  <c r="P51" i="31"/>
  <c r="O51" i="31"/>
  <c r="N51" i="31"/>
  <c r="Q50" i="31"/>
  <c r="P50" i="31"/>
  <c r="O50" i="31"/>
  <c r="N50" i="31"/>
  <c r="Q49" i="31"/>
  <c r="P49" i="31"/>
  <c r="O49" i="31"/>
  <c r="N49" i="31"/>
  <c r="Q48" i="31"/>
  <c r="P48" i="31"/>
  <c r="O48" i="31"/>
  <c r="N48" i="31"/>
  <c r="Q47" i="31"/>
  <c r="P47" i="31"/>
  <c r="O47" i="31"/>
  <c r="N47" i="31"/>
  <c r="Q46" i="31"/>
  <c r="P46" i="31"/>
  <c r="O46" i="31"/>
  <c r="N46" i="31"/>
  <c r="Q45" i="31"/>
  <c r="P45" i="31"/>
  <c r="O45" i="31"/>
  <c r="N45" i="31"/>
  <c r="Q44" i="31"/>
  <c r="P44" i="31"/>
  <c r="O44" i="31"/>
  <c r="N44" i="31"/>
  <c r="Q43" i="31"/>
  <c r="P43" i="31"/>
  <c r="O43" i="31"/>
  <c r="N43" i="31"/>
  <c r="Q42" i="31"/>
  <c r="P42" i="31"/>
  <c r="O42" i="31"/>
  <c r="N42" i="31"/>
  <c r="Q41" i="31"/>
  <c r="P41" i="31"/>
  <c r="O41" i="31"/>
  <c r="N41" i="31"/>
  <c r="Q40" i="31"/>
  <c r="P40" i="31"/>
  <c r="O40" i="31"/>
  <c r="N40" i="31"/>
  <c r="Q39" i="31"/>
  <c r="P39" i="31"/>
  <c r="O39" i="31"/>
  <c r="N39" i="31"/>
  <c r="Q38" i="31"/>
  <c r="P38" i="31"/>
  <c r="O38" i="31"/>
  <c r="N38" i="31"/>
  <c r="Q37" i="31"/>
  <c r="P37" i="31"/>
  <c r="O37" i="31"/>
  <c r="N37" i="31"/>
  <c r="Q36" i="31"/>
  <c r="P36" i="31"/>
  <c r="O36" i="31"/>
  <c r="N36" i="31"/>
  <c r="Q35" i="31"/>
  <c r="P35" i="31"/>
  <c r="O35" i="31"/>
  <c r="N35" i="31"/>
  <c r="Q34" i="31"/>
  <c r="P34" i="31"/>
  <c r="O34" i="31"/>
  <c r="N34" i="31"/>
  <c r="Q33" i="31"/>
  <c r="P33" i="31"/>
  <c r="O33" i="31"/>
  <c r="N33" i="31"/>
  <c r="Q32" i="31"/>
  <c r="P32" i="31"/>
  <c r="O32" i="31"/>
  <c r="N32" i="31"/>
  <c r="Q31" i="31"/>
  <c r="P31" i="31"/>
  <c r="O31" i="31"/>
  <c r="N31" i="31"/>
  <c r="Q30" i="31"/>
  <c r="P30" i="31"/>
  <c r="O30" i="31"/>
  <c r="N30" i="31"/>
  <c r="Q29" i="31"/>
  <c r="P29" i="31"/>
  <c r="O29" i="31"/>
  <c r="N29" i="31"/>
  <c r="Q28" i="31"/>
  <c r="P28" i="31"/>
  <c r="O28" i="31"/>
  <c r="N28" i="31"/>
  <c r="Q27" i="31"/>
  <c r="P27" i="31"/>
  <c r="O27" i="31"/>
  <c r="N27" i="31"/>
  <c r="Q26" i="31"/>
  <c r="P26" i="31"/>
  <c r="O26" i="31"/>
  <c r="N26" i="31"/>
  <c r="Q25" i="31"/>
  <c r="P25" i="31"/>
  <c r="O25" i="31"/>
  <c r="N25" i="31"/>
  <c r="Q24" i="31"/>
  <c r="P24" i="31"/>
  <c r="O24" i="31"/>
  <c r="N24" i="31"/>
  <c r="Q23" i="31"/>
  <c r="P23" i="31"/>
  <c r="O23" i="31"/>
  <c r="N23" i="31"/>
  <c r="Q22" i="31"/>
  <c r="P22" i="31"/>
  <c r="O22" i="31"/>
  <c r="N22" i="31"/>
  <c r="Q21" i="31"/>
  <c r="P21" i="31"/>
  <c r="O21" i="31"/>
  <c r="N21" i="31"/>
  <c r="Q20" i="31"/>
  <c r="P20" i="31"/>
  <c r="O20" i="31"/>
  <c r="N20" i="31"/>
  <c r="Q19" i="31"/>
  <c r="P19" i="31"/>
  <c r="O19" i="31"/>
  <c r="N19" i="31"/>
  <c r="Q18" i="31"/>
  <c r="P18" i="31"/>
  <c r="O18" i="31"/>
  <c r="N18" i="31"/>
  <c r="Q17" i="31"/>
  <c r="P17" i="31"/>
  <c r="O17" i="31"/>
  <c r="N17" i="31"/>
  <c r="Q16" i="31"/>
  <c r="P16" i="31"/>
  <c r="O16" i="31"/>
  <c r="N16" i="31"/>
  <c r="Q15" i="31"/>
  <c r="P15" i="31"/>
  <c r="O15" i="31"/>
  <c r="N15" i="31"/>
  <c r="Q14" i="31"/>
  <c r="P14" i="31"/>
  <c r="O14" i="31"/>
  <c r="N14" i="31"/>
  <c r="Q13" i="31"/>
  <c r="P13" i="31"/>
  <c r="O13" i="31"/>
  <c r="N13" i="31"/>
  <c r="Q12" i="31"/>
  <c r="P12" i="31"/>
  <c r="O12" i="31"/>
  <c r="N12" i="31"/>
  <c r="Q11" i="31"/>
  <c r="P11" i="31"/>
  <c r="O11" i="31"/>
  <c r="N11" i="31"/>
  <c r="Q10" i="31"/>
  <c r="P10" i="31"/>
  <c r="O10" i="31"/>
  <c r="N10" i="31"/>
  <c r="Q9" i="31"/>
  <c r="P9" i="31"/>
  <c r="O9" i="31"/>
  <c r="N9" i="31"/>
  <c r="Q8" i="31"/>
  <c r="P8" i="31"/>
  <c r="O8" i="31"/>
  <c r="N8" i="31"/>
  <c r="Q7" i="31"/>
  <c r="P7" i="31"/>
  <c r="O7" i="31"/>
  <c r="N7" i="31"/>
  <c r="Q6" i="31"/>
  <c r="P6" i="31"/>
  <c r="O6" i="31"/>
  <c r="N6" i="31"/>
  <c r="Q5" i="31"/>
  <c r="P5" i="31"/>
  <c r="O5" i="31"/>
  <c r="N5" i="31"/>
  <c r="Q4" i="31"/>
  <c r="P4" i="31"/>
  <c r="O4" i="31"/>
  <c r="N4" i="31"/>
  <c r="Q3" i="31"/>
  <c r="P3" i="31"/>
  <c r="O3" i="31"/>
  <c r="N3" i="31"/>
  <c r="Q2" i="31"/>
  <c r="P2" i="31"/>
  <c r="O2" i="31"/>
  <c r="N2" i="31"/>
  <c r="G4" i="18"/>
  <c r="I4" i="18" s="1"/>
  <c r="K4" i="18" s="1"/>
  <c r="M4" i="18" s="1"/>
  <c r="O4" i="18" s="1"/>
  <c r="Q4" i="18" s="1"/>
  <c r="E7" i="18" l="1"/>
  <c r="G7" i="18" s="1"/>
  <c r="I7" i="18" s="1"/>
  <c r="K7" i="18" s="1"/>
  <c r="M7" i="18" s="1"/>
  <c r="O7" i="18" s="1"/>
  <c r="Q7" i="18" s="1"/>
  <c r="E8" i="18" s="1"/>
  <c r="G8" i="18" s="1"/>
  <c r="I8" i="18" s="1"/>
  <c r="K8" i="18" s="1"/>
  <c r="M8" i="18" s="1"/>
  <c r="O8" i="18" s="1"/>
  <c r="Q8" i="18" s="1"/>
  <c r="E9" i="18" s="1"/>
  <c r="G9" i="18" s="1"/>
  <c r="I9" i="18" s="1"/>
  <c r="K9" i="18" s="1"/>
  <c r="M9" i="18" s="1"/>
  <c r="O9" i="18" s="1"/>
  <c r="Q9" i="18" s="1"/>
  <c r="E10" i="18" s="1"/>
  <c r="G10" i="18" s="1"/>
  <c r="I10" i="18" s="1"/>
  <c r="K10" i="18" s="1"/>
  <c r="M10" i="18" s="1"/>
  <c r="O10" i="18" s="1"/>
  <c r="Q10" i="18" s="1"/>
  <c r="E11" i="18" s="1"/>
  <c r="G11" i="18" s="1"/>
  <c r="I11" i="18" s="1"/>
  <c r="K11" i="18" s="1"/>
  <c r="M11" i="18" s="1"/>
  <c r="O11" i="18" s="1"/>
  <c r="Q11" i="18" s="1"/>
  <c r="E12" i="18" s="1"/>
  <c r="G12" i="18" s="1"/>
  <c r="I12" i="18" s="1"/>
  <c r="K12" i="18" s="1"/>
  <c r="M12" i="18" s="1"/>
  <c r="O12" i="18" s="1"/>
  <c r="Q12" i="18" s="1"/>
  <c r="V4" i="18"/>
  <c r="M5" i="18"/>
  <c r="C10" i="18" l="1"/>
  <c r="C9" i="18"/>
  <c r="C7" i="18"/>
  <c r="C12" i="18"/>
  <c r="C8" i="18"/>
  <c r="C11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<sst xmlns="http://schemas.openxmlformats.org/spreadsheetml/2006/main" count="6632" uniqueCount="145">
  <si>
    <t>Name</t>
  </si>
  <si>
    <t>M</t>
  </si>
  <si>
    <t>T</t>
  </si>
  <si>
    <t>W</t>
  </si>
  <si>
    <t>F</t>
  </si>
  <si>
    <t>Total</t>
  </si>
  <si>
    <t/>
  </si>
  <si>
    <t>Expense Report</t>
  </si>
  <si>
    <t>Date</t>
  </si>
  <si>
    <t>Item</t>
  </si>
  <si>
    <t>Amount</t>
  </si>
  <si>
    <t>Split</t>
  </si>
  <si>
    <t>Pens</t>
  </si>
  <si>
    <t>Keyboards</t>
  </si>
  <si>
    <t>Paper</t>
  </si>
  <si>
    <t>Cups</t>
  </si>
  <si>
    <t>Coffee</t>
  </si>
  <si>
    <t>Pizza</t>
  </si>
  <si>
    <t>Y</t>
  </si>
  <si>
    <t>Qty</t>
  </si>
  <si>
    <t>Day Offset</t>
  </si>
  <si>
    <t>Month Start</t>
  </si>
  <si>
    <t>Month End</t>
  </si>
  <si>
    <t>Month #</t>
  </si>
  <si>
    <t>Jack's Chores</t>
  </si>
  <si>
    <t>Week Offset</t>
  </si>
  <si>
    <t>Show</t>
  </si>
  <si>
    <t>S</t>
  </si>
  <si>
    <t>🍩</t>
  </si>
  <si>
    <t>No</t>
  </si>
  <si>
    <t>AquaGlide Touring Board</t>
  </si>
  <si>
    <t>Yes</t>
  </si>
  <si>
    <t>Jim Halpert</t>
  </si>
  <si>
    <t>Wave Rider Surf Series</t>
  </si>
  <si>
    <t>Pam Beesly</t>
  </si>
  <si>
    <t>Carve Performance Board</t>
  </si>
  <si>
    <t>Angela Martin</t>
  </si>
  <si>
    <t>SwiftStream Adventure</t>
  </si>
  <si>
    <t>Ryan Howard</t>
  </si>
  <si>
    <t>Blue Horizon Explorer</t>
  </si>
  <si>
    <t>Ocean Explorer</t>
  </si>
  <si>
    <t>Oscar Martinez</t>
  </si>
  <si>
    <t>Dwight Schrute</t>
  </si>
  <si>
    <t>Tranquil Tide Yoga Board</t>
  </si>
  <si>
    <t>Wave Reef</t>
  </si>
  <si>
    <t>Ocean Mist Surf</t>
  </si>
  <si>
    <t>Sea Bird Cruiser</t>
  </si>
  <si>
    <t>Kevin Malone</t>
  </si>
  <si>
    <t>SunBask Leisure Paddle</t>
  </si>
  <si>
    <t>Kelly Kapoor</t>
  </si>
  <si>
    <t>Coastline Surf</t>
  </si>
  <si>
    <t>Reef Master Eco Board</t>
  </si>
  <si>
    <t>Swell Surf Co.</t>
  </si>
  <si>
    <t>Ocean's Edge Surf</t>
  </si>
  <si>
    <t>Ocean Sprint Racing Pro</t>
  </si>
  <si>
    <t>Beach Patrol Surf</t>
  </si>
  <si>
    <t>Ocean Trail</t>
  </si>
  <si>
    <t>Surf Melody</t>
  </si>
  <si>
    <t>Beach Breeze Surf</t>
  </si>
  <si>
    <t>Breaker Point Surf</t>
  </si>
  <si>
    <t>Tide Pools Surf</t>
  </si>
  <si>
    <t>Surfside Shack</t>
  </si>
  <si>
    <t>Sea Rider Surf</t>
  </si>
  <si>
    <t>Surf Coast</t>
  </si>
  <si>
    <t>Wave Bliss</t>
  </si>
  <si>
    <t>Surf Expedition</t>
  </si>
  <si>
    <t>Surf Sanctuary</t>
  </si>
  <si>
    <t>Surf Crafters</t>
  </si>
  <si>
    <t>Surf Gateway</t>
  </si>
  <si>
    <t>Surf Escape</t>
  </si>
  <si>
    <t>Oceanfront Surf</t>
  </si>
  <si>
    <t>Maritime Surf</t>
  </si>
  <si>
    <t>Pacific Waves</t>
  </si>
  <si>
    <t>Wave Serenity</t>
  </si>
  <si>
    <t>Product</t>
  </si>
  <si>
    <t>Customer ID</t>
  </si>
  <si>
    <t>Company Name</t>
  </si>
  <si>
    <t>Order ID</t>
  </si>
  <si>
    <t>Product ID</t>
  </si>
  <si>
    <t>Product Name</t>
  </si>
  <si>
    <t>Category</t>
  </si>
  <si>
    <t>Price</t>
  </si>
  <si>
    <t>Coupon (Y/N)</t>
  </si>
  <si>
    <t>Coupon Code</t>
  </si>
  <si>
    <t>Coupon %</t>
  </si>
  <si>
    <t>Coupon Amount</t>
  </si>
  <si>
    <t>Revenue</t>
  </si>
  <si>
    <t>Shipping Time (days)</t>
  </si>
  <si>
    <t>Order Revenue</t>
  </si>
  <si>
    <t>Day of Week</t>
  </si>
  <si>
    <t>Unique Count</t>
  </si>
  <si>
    <t>ReefSafe UV Leggings</t>
  </si>
  <si>
    <t>Apparel</t>
  </si>
  <si>
    <t>N</t>
  </si>
  <si>
    <t>HydroThrive Safety Leash</t>
  </si>
  <si>
    <t>Accessories</t>
  </si>
  <si>
    <t>ReefFlex Anti-Slip Deck Pad</t>
  </si>
  <si>
    <t>ShoreLine Collapsible Paddle</t>
  </si>
  <si>
    <t>Boards</t>
  </si>
  <si>
    <t>SUMMER10</t>
  </si>
  <si>
    <t>BlueWave Solar Charger</t>
  </si>
  <si>
    <t>SunShield Rash Guard</t>
  </si>
  <si>
    <t>HydroCap Waterproof Hat</t>
  </si>
  <si>
    <t>Logo Tshirt</t>
  </si>
  <si>
    <t>PADDLE15</t>
  </si>
  <si>
    <t>AquaLume LED Light Kit</t>
  </si>
  <si>
    <t>SeaPulse GPS Tracker</t>
  </si>
  <si>
    <t>ClearVue Underwater Camera Mount</t>
  </si>
  <si>
    <t>SurfStream Balance Cushion</t>
  </si>
  <si>
    <t>WaveRider Waterproof Case</t>
  </si>
  <si>
    <t>WaveRider Water Shoes</t>
  </si>
  <si>
    <t>AquaGrip Paddle Gloves</t>
  </si>
  <si>
    <t>TideProof Paddle Jacket</t>
  </si>
  <si>
    <t>AquaFlex Board Shorts</t>
  </si>
  <si>
    <t>TideLock Deck Bag</t>
  </si>
  <si>
    <t>OceanGuard Board Lock</t>
  </si>
  <si>
    <t>SUBSCRIBE10</t>
  </si>
  <si>
    <t>Paid</t>
  </si>
  <si>
    <t>Shipping</t>
  </si>
  <si>
    <t>Ground</t>
  </si>
  <si>
    <t>Air</t>
  </si>
  <si>
    <t>Next Day</t>
  </si>
  <si>
    <t>Items</t>
  </si>
  <si>
    <t>Details</t>
  </si>
  <si>
    <t>Grand Total</t>
  </si>
  <si>
    <t>Show Invoice Details</t>
  </si>
  <si>
    <t>Order</t>
  </si>
  <si>
    <t>Interactive Calendar</t>
  </si>
  <si>
    <t>Toner</t>
  </si>
  <si>
    <t>Red Stapler</t>
  </si>
  <si>
    <t>Employee List</t>
  </si>
  <si>
    <t>Michael Scott</t>
  </si>
  <si>
    <t>Andy Bernard</t>
  </si>
  <si>
    <t>Stanley Hudson</t>
  </si>
  <si>
    <t>Meredith Palmer</t>
  </si>
  <si>
    <t>Number</t>
  </si>
  <si>
    <t>Apparel Total</t>
  </si>
  <si>
    <t>Boards Total</t>
  </si>
  <si>
    <t>Coffee Cups</t>
  </si>
  <si>
    <t>Didn’t Attend the Party</t>
  </si>
  <si>
    <t>Sum of Revenue</t>
  </si>
  <si>
    <t>Author</t>
  </si>
  <si>
    <t>Jon Acampora</t>
  </si>
  <si>
    <t>Source</t>
  </si>
  <si>
    <t>https://www.excelcampus.com/tips-shortcuts/19-hidden-excel-features/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</si>
</sst>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  <numFmt numFmtId="165" formatCode="mmmm\ yyyy"/>
    <numFmt numFmtId="166" formatCode="[&lt;=9999999]###\-####;\(###\)\ ###\-####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 tint="0.34998626667073579"/>
      <name val="Aptos Display"/>
      <family val="2"/>
      <scheme val="major"/>
    </font>
    <font>
      <b/>
      <sz val="14"/>
      <color theme="5"/>
      <name val="Aptos Display"/>
      <family val="2"/>
      <scheme val="major"/>
    </font>
    <font>
      <sz val="11"/>
      <color theme="0" tint="-0.34998626667073579"/>
      <name val="Aptos Narrow"/>
      <family val="2"/>
      <scheme val="minor"/>
    </font>
    <font>
      <sz val="22"/>
      <color theme="0" tint="-4.9989318521683403E-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theme="0" tint="-0.34998626667073579"/>
      <name val="Wingdings"/>
      <charset val="2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7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/>
    <xf numFmtId="44" fontId="0" fillId="0" borderId="0" xfId="1" applyFont="1"/>
    <xf numFmtId="0" fontId="2" fillId="2" borderId="0" xfId="0" applyFont="1" applyFill="1"/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165" fontId="4" fillId="0" borderId="2" xfId="0" applyNumberFormat="1" applyFont="1" applyBorder="1" applyAlignment="1">
      <alignment vertical="center"/>
    </xf>
    <xf numFmtId="165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9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center" vertical="center"/>
    </xf>
    <xf numFmtId="165" fontId="0" fillId="0" borderId="0" xfId="0" applyNumberFormat="1" applyAlignment="1">
      <alignment vertical="center"/>
    </xf>
    <xf numFmtId="0" fontId="5" fillId="0" borderId="4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0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6" fontId="0" fillId="0" borderId="0" xfId="0" applyNumberFormat="1"/>
    <xf numFmtId="0" fontId="9" fillId="3" borderId="11" xfId="0" applyFont="1" applyFill="1" applyBorder="1"/>
    <xf numFmtId="0" fontId="0" fillId="0" borderId="0" xfId="0" quotePrefix="1"/>
    <xf numFmtId="43" fontId="0" fillId="0" borderId="0" xfId="5" applyFont="1"/>
    <xf numFmtId="9" fontId="0" fillId="0" borderId="0" xfId="0" applyNumberFormat="1"/>
    <xf numFmtId="43" fontId="0" fillId="0" borderId="0" xfId="0" applyNumberFormat="1"/>
    <xf numFmtId="0" fontId="0" fillId="0" borderId="0" xfId="0" pivotButton="1"/>
    <xf numFmtId="0" fontId="0" fillId="0" borderId="12" xfId="0" applyBorder="1"/>
    <xf numFmtId="0" fontId="0" fillId="0" borderId="13" xfId="0" applyBorder="1"/>
    <xf numFmtId="14" fontId="0" fillId="0" borderId="13" xfId="0" applyNumberFormat="1" applyBorder="1"/>
    <xf numFmtId="0" fontId="10" fillId="0" borderId="14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11" xfId="0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9" fillId="3" borderId="1" xfId="0" applyFont="1" applyFill="1" applyBorder="1"/>
    <xf numFmtId="0" fontId="11" fillId="3" borderId="1" xfId="3" applyFont="1" applyFill="1" applyBorder="1"/>
    <xf numFmtId="44" fontId="0" fillId="0" borderId="0" xfId="0" applyNumberFormat="1"/>
    <xf numFmtId="8" fontId="0" fillId="0" borderId="0" xfId="0" applyNumberFormat="1"/>
    <xf numFmtId="0" fontId="2" fillId="5" borderId="0" xfId="0" applyFont="1" applyFill="1"/>
    <xf numFmtId="44" fontId="12" fillId="0" borderId="0" xfId="0" applyNumberFormat="1" applyFont="1"/>
    <xf numFmtId="0" fontId="2" fillId="4" borderId="0" xfId="0" applyFont="1" applyFill="1"/>
    <xf numFmtId="165" fontId="4" fillId="0" borderId="2" xfId="0" applyNumberFormat="1" applyFont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7" fillId="0" borderId="0" xfId="3"/>
  </cellXfs>
  <cellStyles count="6">
    <cellStyle name="Comma" xfId="5" builtinId="3"/>
    <cellStyle name="Currency" xfId="1" builtinId="4"/>
    <cellStyle name="Hyperlink" xfId="3" builtinId="8"/>
    <cellStyle name="Normal" xfId="0" builtinId="0"/>
    <cellStyle name="Normal 2" xfId="4" xr:uid="{506B3AFD-A1F3-42B8-B7DA-504892D39AD8}"/>
    <cellStyle name="Percent 2" xfId="2" xr:uid="{432EC1CB-2D72-4DDD-A120-6830D44603E3}"/>
  </cellStyles>
  <dxfs count="27">
    <dxf>
      <font>
        <color theme="5" tint="-0.499984740745262"/>
      </font>
      <fill>
        <patternFill patternType="none">
          <bgColor auto="1"/>
        </patternFill>
      </fill>
    </dxf>
    <dxf>
      <font>
        <color theme="5"/>
      </font>
    </dxf>
    <dxf>
      <font>
        <color theme="0"/>
      </font>
      <border>
        <left/>
        <right/>
        <bottom/>
        <vertical/>
        <horizontal/>
      </border>
    </dxf>
    <dxf>
      <font>
        <b/>
        <i val="0"/>
        <color theme="5"/>
      </font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ill>
        <patternFill>
          <bgColor theme="0" tint="-4.9989318521683403E-2"/>
        </patternFill>
      </fill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ill>
        <patternFill>
          <bgColor theme="4" tint="0.79998168889431442"/>
        </patternFill>
      </fill>
    </dxf>
    <dxf>
      <numFmt numFmtId="0" formatCode="General"/>
    </dxf>
    <dxf>
      <numFmt numFmtId="0" formatCode="General"/>
    </dxf>
    <dxf>
      <numFmt numFmtId="35" formatCode="_(* #,##0.00_);_(* \(#,##0.00\);_(* &quot;-&quot;??_);_(@_)"/>
    </dxf>
    <dxf>
      <numFmt numFmtId="0" formatCode="General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  <border diagonalUp="0" diagonalDown="0">
        <left style="thin">
          <color theme="4" tint="0.39994506668294322"/>
        </left>
        <right/>
        <top/>
        <bottom/>
        <vertical style="thin">
          <color theme="4" tint="0.39994506668294322"/>
        </vertical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numFmt numFmtId="0" formatCode="General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numFmt numFmtId="0" formatCode="General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numFmt numFmtId="0" formatCode="General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  <dxf>
      <numFmt numFmtId="0" formatCode="General"/>
      <border diagonalUp="0" diagonalDown="0">
        <left/>
        <right style="thin">
          <color theme="4" tint="0.39994506668294322"/>
        </right>
        <top/>
        <bottom/>
        <vertical style="thin">
          <color theme="4" tint="0.39994506668294322"/>
        </vertical>
        <horizontal/>
      </border>
    </dxf>
  </dxfs>
  <tableStyles count="0" defaultTableStyle="TableStyleMedium2" defaultPivotStyle="PivotStyleLight16"/>
  <colors>
    <mruColors>
      <color rgb="FF5BC436"/>
      <color rgb="FF54B432"/>
      <color rgb="FF19C37D"/>
      <color rgb="FFAB68FF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22" fmlaLink="$W$4" max="30000" min="1" noThreeD="1" page="10" val="1498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28575</xdr:colOff>
          <xdr:row>4</xdr:row>
          <xdr:rowOff>142875</xdr:rowOff>
        </xdr:from>
        <xdr:to>
          <xdr:col>18</xdr:col>
          <xdr:colOff>142875</xdr:colOff>
          <xdr:row>4</xdr:row>
          <xdr:rowOff>276225</xdr:rowOff>
        </xdr:to>
        <xdr:sp macro="" textlink="">
          <xdr:nvSpPr>
            <xdr:cNvPr id="19457" name="Spinner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4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n Acampora" refreshedDate="45511.582753819443" createdVersion="8" refreshedVersion="8" minRefreshableVersion="3" recordCount="661" xr:uid="{A007DED6-CC25-4E9D-A532-D6C147DF63EE}">
  <cacheSource type="worksheet">
    <worksheetSource name="tblSales"/>
  </cacheSource>
  <cacheFields count="17">
    <cacheField name="Order ID" numFmtId="0">
      <sharedItems containsSemiMixedTypes="0" containsString="0" containsNumber="1" containsInteger="1" minValue="201897" maxValue="202171"/>
    </cacheField>
    <cacheField name="Date" numFmtId="14">
      <sharedItems containsSemiMixedTypes="0" containsNonDate="0" containsDate="1" containsString="0" minDate="2024-07-08T00:00:00" maxDate="2024-07-22T00:00:00"/>
    </cacheField>
    <cacheField name="Customer ID" numFmtId="0">
      <sharedItems containsSemiMixedTypes="0" containsString="0" containsNumber="1" containsInteger="1" minValue="102309" maxValue="132016"/>
    </cacheField>
    <cacheField name="Product ID" numFmtId="0">
      <sharedItems containsSemiMixedTypes="0" containsString="0" containsNumber="1" containsInteger="1" minValue="100248" maxValue="300191"/>
    </cacheField>
    <cacheField name="Category" numFmtId="0">
      <sharedItems count="3">
        <s v="Apparel"/>
        <s v="Accessories"/>
        <s v="Boards"/>
      </sharedItems>
    </cacheField>
    <cacheField name="Product Name" numFmtId="0">
      <sharedItems count="29">
        <s v="ReefSafe UV Leggings"/>
        <s v="HydroThrive Safety Leash"/>
        <s v="ReefFlex Anti-Slip Deck Pad"/>
        <s v="ShoreLine Collapsible Paddle"/>
        <s v="Tranquil Tide Yoga Board"/>
        <s v="Wave Rider Surf Series"/>
        <s v="BlueWave Solar Charger"/>
        <s v="SunShield Rash Guard"/>
        <s v="Sea Bird Cruiser"/>
        <s v="Carve Performance Board"/>
        <s v="HydroCap Waterproof Hat"/>
        <s v="Logo Tshirt"/>
        <s v="AquaLume LED Light Kit"/>
        <s v="SeaPulse GPS Tracker"/>
        <s v="AquaGlide Touring Board"/>
        <s v="ClearVue Underwater Camera Mount"/>
        <s v="Reef Master Eco Board"/>
        <s v="SurfStream Balance Cushion"/>
        <s v="Ocean Sprint Racing Pro"/>
        <s v="WaveRider Waterproof Case"/>
        <s v="WaveRider Water Shoes"/>
        <s v="AquaGrip Paddle Gloves"/>
        <s v="Blue Horizon Explorer"/>
        <s v="TideProof Paddle Jacket"/>
        <s v="SwiftStream Adventure"/>
        <s v="AquaFlex Board Shorts"/>
        <s v="TideLock Deck Bag"/>
        <s v="OceanGuard Board Lock"/>
        <s v="SunBask Leisure Paddle"/>
      </sharedItems>
    </cacheField>
    <cacheField name="Qty" numFmtId="0">
      <sharedItems containsSemiMixedTypes="0" containsString="0" containsNumber="1" containsInteger="1" minValue="1" maxValue="5"/>
    </cacheField>
    <cacheField name="Price" numFmtId="43">
      <sharedItems containsSemiMixedTypes="0" containsString="0" containsNumber="1" minValue="15.99" maxValue="1499"/>
    </cacheField>
    <cacheField name="Coupon (Y/N)" numFmtId="0">
      <sharedItems/>
    </cacheField>
    <cacheField name="Coupon Code" numFmtId="0">
      <sharedItems/>
    </cacheField>
    <cacheField name="Coupon %" numFmtId="9">
      <sharedItems containsMixedTypes="1" containsNumber="1" minValue="0.1" maxValue="0.15"/>
    </cacheField>
    <cacheField name="Coupon Amount" numFmtId="43">
      <sharedItems containsSemiMixedTypes="0" containsString="0" containsNumber="1" minValue="0" maxValue="239.70000000000002"/>
    </cacheField>
    <cacheField name="Revenue" numFmtId="43">
      <sharedItems containsSemiMixedTypes="0" containsString="0" containsNumber="1" minValue="14.391" maxValue="5196"/>
    </cacheField>
    <cacheField name="Shipping Time (days)" numFmtId="0">
      <sharedItems containsSemiMixedTypes="0" containsString="0" containsNumber="1" containsInteger="1" minValue="1" maxValue="7"/>
    </cacheField>
    <cacheField name="Order Revenue" numFmtId="43">
      <sharedItems containsMixedTypes="1" containsNumber="1" minValue="17.090999999999998" maxValue="6054.99" count="208">
        <n v="304.94"/>
        <s v=""/>
        <n v="1022.355"/>
        <n v="119.98"/>
        <n v="59.98"/>
        <n v="249"/>
        <n v="18.989999999999998"/>
        <n v="967.95"/>
        <n v="24.99"/>
        <n v="84.96"/>
        <n v="1518.9244999999999"/>
        <n v="4103.95"/>
        <n v="1538.91"/>
        <n v="1596"/>
        <n v="188.05499999999995"/>
        <n v="25.491499999999998"/>
        <n v="65.97"/>
        <n v="396.99"/>
        <n v="585.99"/>
        <n v="399.99"/>
        <n v="1736.95"/>
        <n v="49.99"/>
        <n v="3943.93"/>
        <n v="378"/>
        <n v="695.29149999999993"/>
        <n v="1039.95"/>
        <n v="278.94"/>
        <n v="239.96"/>
        <n v="799"/>
        <n v="59.99"/>
        <n v="638.93000000000006"/>
        <n v="29.99"/>
        <n v="727.97"/>
        <n v="228.93"/>
        <n v="2231.9549999999999"/>
        <n v="699.97"/>
        <n v="935.98"/>
        <n v="379.71899999999999"/>
        <n v="508.92"/>
        <n v="203.96999999999997"/>
        <n v="576.9"/>
        <n v="3286.9799999999996"/>
        <n v="1598"/>
        <n v="540.92000000000007"/>
        <n v="567"/>
        <n v="35.991"/>
        <n v="265.94"/>
        <n v="4497"/>
        <n v="136.97"/>
        <n v="21.99"/>
        <n v="338.95"/>
        <n v="2512.94"/>
        <n v="37.979999999999997"/>
        <n v="78.98"/>
        <n v="1796"/>
        <n v="133.95000000000002"/>
        <n v="189"/>
        <n v="95.98"/>
        <n v="1616.4"/>
        <n v="356.9"/>
        <n v="1347"/>
        <n v="362.93"/>
        <n v="323.94599999999997"/>
        <n v="4642.92"/>
        <n v="69.281999999999996"/>
        <n v="53.991"/>
        <n v="324.95"/>
        <n v="17.090999999999998"/>
        <n v="534.47399999999993"/>
        <n v="858.99"/>
        <n v="680.4"/>
        <n v="1167.98"/>
        <n v="2299.4459999999999"/>
        <n v="724.97"/>
        <n v="84.97"/>
        <n v="1246.482"/>
        <n v="198.96"/>
        <n v="2921.9399999999996"/>
        <n v="515.94000000000005"/>
        <n v="1762.99"/>
        <n v="449"/>
        <n v="1907.95"/>
        <n v="64.989999999999995"/>
        <n v="34.181999999999995"/>
        <n v="1306.98"/>
        <n v="54.99"/>
        <n v="1131.95"/>
        <n v="26.991"/>
        <n v="568.96"/>
        <n v="188.94599999999997"/>
        <n v="279"/>
        <n v="19.790999999999997"/>
        <n v="1396.9"/>
        <n v="115.94999999999999"/>
        <n v="2611.9899999999998"/>
        <n v="895.90000000000009"/>
        <n v="4769.9299999999994"/>
        <n v="898"/>
        <n v="376.92"/>
        <n v="702.96"/>
        <n v="1083.98"/>
        <n v="119.96"/>
        <n v="170.1"/>
        <n v="1666.93"/>
        <n v="259.95999999999998"/>
        <n v="3150.9399999999996"/>
        <n v="398"/>
        <n v="78.281999999999996"/>
        <n v="916.11899999999991"/>
        <n v="79.989999999999995"/>
        <n v="756"/>
        <n v="109.98"/>
        <n v="2764.9199999999996"/>
        <n v="709.98"/>
        <n v="315.92"/>
        <n v="87.96"/>
        <n v="79.98"/>
        <n v="43.98"/>
        <n v="1323"/>
        <n v="638"/>
        <n v="889.173"/>
        <n v="327.15649999999999"/>
        <n v="930.97"/>
        <n v="1266.92"/>
        <n v="243.90999999999997"/>
        <n v="369.9"/>
        <n v="501.91"/>
        <n v="1195.94"/>
        <n v="129.97999999999999"/>
        <n v="1137"/>
        <n v="220.96599999999998"/>
        <n v="777.99"/>
        <n v="719.1"/>
        <n v="1244.97"/>
        <n v="850.95"/>
        <n v="966.99"/>
        <n v="179.1"/>
        <n v="1395"/>
        <n v="90.97"/>
        <n v="4125.95"/>
        <n v="359.94"/>
        <n v="75.98"/>
        <n v="229.96"/>
        <n v="297.87299999999999"/>
        <n v="1026.94"/>
        <n v="1299.9000000000001"/>
        <n v="239.93"/>
        <n v="187.95"/>
        <n v="73.97"/>
        <n v="3394.9300000000003"/>
        <n v="507.89"/>
        <n v="107.964"/>
        <n v="4294.9499999999989"/>
        <n v="159.94"/>
        <n v="79.163999999999987"/>
        <n v="1039.98"/>
        <n v="184.45499999999998"/>
        <n v="1145.92"/>
        <n v="1072.6915000000001"/>
        <n v="53.081999999999994"/>
        <n v="130.95999999999998"/>
        <n v="58.490999999999993"/>
        <n v="164.97"/>
        <n v="4295.95"/>
        <n v="1211.364"/>
        <n v="1890.97"/>
        <n v="101.97999999999999"/>
        <n v="3494.9799999999996"/>
        <n v="839.96"/>
        <n v="219.96"/>
        <n v="761.96"/>
        <n v="1646.98"/>
        <n v="2251.92"/>
        <n v="297.99"/>
        <n v="2303.87"/>
        <n v="22.491"/>
        <n v="836.97"/>
        <n v="1753.98"/>
        <n v="1608.3"/>
        <n v="80.972999999999999"/>
        <n v="585.61599999999999"/>
        <n v="460.9"/>
        <n v="271.95999999999998"/>
        <n v="511.97"/>
        <n v="105.94999999999999"/>
        <n v="1107.96"/>
        <n v="127.96"/>
        <n v="89.97"/>
        <n v="146.95999999999998"/>
        <n v="373.96000000000004"/>
        <n v="4141"/>
        <n v="458.99"/>
        <n v="174.95000000000002"/>
        <n v="6054.99"/>
        <n v="364.92"/>
        <n v="53.981999999999999"/>
        <n v="258.255"/>
        <n v="978.97"/>
        <n v="1677"/>
        <n v="896.4"/>
        <n v="2023.88"/>
        <n v="1673.97"/>
        <n v="1046.96"/>
        <n v="367.19099999999997"/>
        <n v="257.89"/>
        <n v="2716.96"/>
        <n v="285.93"/>
        <n v="253.99"/>
      </sharedItems>
    </cacheField>
    <cacheField name="Day of Week" numFmtId="0">
      <sharedItems/>
    </cacheField>
    <cacheField name="Unique Count" numFmtId="0">
      <sharedItems containsSemiMixedTypes="0" containsString="0" containsNumber="1" minValue="0.16666666666666666" maxValue="1"/>
    </cacheField>
  </cacheFields>
  <extLst>
    <ext xmlns:x14="http://schemas.microsoft.com/office/spreadsheetml/2009/9/main" uri="{725AE2AE-9491-48be-B2B4-4EB974FC3084}">
      <x14:pivotCacheDefinition pivotCacheId="112375847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1">
  <r>
    <n v="201897"/>
    <d v="2024-07-13T00:00:00"/>
    <n v="105445"/>
    <n v="300190"/>
    <x v="0"/>
    <x v="0"/>
    <n v="1"/>
    <n v="35.99"/>
    <s v="N"/>
    <s v=""/>
    <s v=""/>
    <n v="0"/>
    <n v="35.99"/>
    <n v="1"/>
    <x v="0"/>
    <s v="Sat"/>
    <n v="0.25"/>
  </r>
  <r>
    <n v="201897"/>
    <d v="2024-07-13T00:00:00"/>
    <n v="105445"/>
    <n v="200549"/>
    <x v="1"/>
    <x v="1"/>
    <n v="1"/>
    <n v="18.989999999999998"/>
    <s v="N"/>
    <s v=""/>
    <s v=""/>
    <n v="0"/>
    <n v="18.989999999999998"/>
    <n v="3"/>
    <x v="1"/>
    <s v="Sat"/>
    <n v="0.25"/>
  </r>
  <r>
    <n v="201897"/>
    <d v="2024-07-13T00:00:00"/>
    <n v="105445"/>
    <n v="200556"/>
    <x v="1"/>
    <x v="2"/>
    <n v="2"/>
    <n v="64.989999999999995"/>
    <s v="N"/>
    <s v=""/>
    <s v=""/>
    <n v="0"/>
    <n v="129.97999999999999"/>
    <n v="1"/>
    <x v="1"/>
    <s v="Sat"/>
    <n v="0.25"/>
  </r>
  <r>
    <n v="201897"/>
    <d v="2024-07-13T00:00:00"/>
    <n v="105445"/>
    <n v="200559"/>
    <x v="1"/>
    <x v="3"/>
    <n v="2"/>
    <n v="59.99"/>
    <s v="N"/>
    <s v=""/>
    <s v=""/>
    <n v="0"/>
    <n v="119.98"/>
    <n v="1"/>
    <x v="1"/>
    <s v="Sat"/>
    <n v="0.25"/>
  </r>
  <r>
    <n v="201898"/>
    <d v="2024-07-19T00:00:00"/>
    <n v="111130"/>
    <n v="100257"/>
    <x v="2"/>
    <x v="4"/>
    <n v="1"/>
    <n v="379"/>
    <s v="Y"/>
    <s v="SUMMER10"/>
    <n v="0.1"/>
    <n v="37.9"/>
    <n v="341.1"/>
    <n v="5"/>
    <x v="2"/>
    <s v="Fri"/>
    <n v="0.25"/>
  </r>
  <r>
    <n v="201898"/>
    <d v="2024-07-19T00:00:00"/>
    <n v="111130"/>
    <n v="100252"/>
    <x v="2"/>
    <x v="5"/>
    <n v="1"/>
    <n v="449"/>
    <s v="Y"/>
    <s v="SUMMER10"/>
    <n v="0.1"/>
    <n v="44.900000000000006"/>
    <n v="404.1"/>
    <n v="6"/>
    <x v="1"/>
    <s v="Fri"/>
    <n v="0.25"/>
  </r>
  <r>
    <n v="201898"/>
    <d v="2024-07-19T00:00:00"/>
    <n v="111130"/>
    <n v="200559"/>
    <x v="1"/>
    <x v="3"/>
    <n v="4"/>
    <n v="59.99"/>
    <s v="Y"/>
    <s v="SUMMER10"/>
    <n v="0.1"/>
    <n v="23.996000000000002"/>
    <n v="215.964"/>
    <n v="4"/>
    <x v="1"/>
    <s v="Fri"/>
    <n v="0.25"/>
  </r>
  <r>
    <n v="201898"/>
    <d v="2024-07-19T00:00:00"/>
    <n v="111130"/>
    <n v="200554"/>
    <x v="1"/>
    <x v="6"/>
    <n v="1"/>
    <n v="67.989999999999995"/>
    <s v="Y"/>
    <s v="SUMMER10"/>
    <n v="0.1"/>
    <n v="6.7989999999999995"/>
    <n v="61.190999999999995"/>
    <n v="4"/>
    <x v="1"/>
    <s v="Fri"/>
    <n v="0.25"/>
  </r>
  <r>
    <n v="201899"/>
    <d v="2024-07-20T00:00:00"/>
    <n v="123092"/>
    <n v="200559"/>
    <x v="1"/>
    <x v="3"/>
    <n v="2"/>
    <n v="59.99"/>
    <s v="N"/>
    <s v=""/>
    <s v=""/>
    <n v="0"/>
    <n v="119.98"/>
    <n v="2"/>
    <x v="3"/>
    <s v="Sat"/>
    <n v="1"/>
  </r>
  <r>
    <n v="201900"/>
    <d v="2024-07-20T00:00:00"/>
    <n v="128381"/>
    <n v="300185"/>
    <x v="0"/>
    <x v="7"/>
    <n v="2"/>
    <n v="29.99"/>
    <s v="N"/>
    <s v=""/>
    <s v=""/>
    <n v="0"/>
    <n v="59.98"/>
    <n v="1"/>
    <x v="4"/>
    <s v="Sat"/>
    <n v="1"/>
  </r>
  <r>
    <n v="201901"/>
    <d v="2024-07-19T00:00:00"/>
    <n v="105822"/>
    <n v="100249"/>
    <x v="2"/>
    <x v="8"/>
    <n v="1"/>
    <n v="249"/>
    <s v="N"/>
    <s v=""/>
    <s v=""/>
    <n v="0"/>
    <n v="249"/>
    <n v="3"/>
    <x v="5"/>
    <s v="Fri"/>
    <n v="1"/>
  </r>
  <r>
    <n v="201902"/>
    <d v="2024-07-13T00:00:00"/>
    <n v="115778"/>
    <n v="200549"/>
    <x v="1"/>
    <x v="1"/>
    <n v="1"/>
    <n v="18.989999999999998"/>
    <s v="N"/>
    <s v=""/>
    <s v=""/>
    <n v="0"/>
    <n v="18.989999999999998"/>
    <n v="3"/>
    <x v="6"/>
    <s v="Sat"/>
    <n v="1"/>
  </r>
  <r>
    <n v="201903"/>
    <d v="2024-07-19T00:00:00"/>
    <n v="105996"/>
    <n v="200559"/>
    <x v="1"/>
    <x v="3"/>
    <n v="1"/>
    <n v="59.99"/>
    <s v="N"/>
    <s v=""/>
    <s v=""/>
    <n v="0"/>
    <n v="59.99"/>
    <n v="4"/>
    <x v="7"/>
    <s v="Fri"/>
    <n v="0.25"/>
  </r>
  <r>
    <n v="201903"/>
    <d v="2024-07-19T00:00:00"/>
    <n v="105996"/>
    <n v="100254"/>
    <x v="2"/>
    <x v="9"/>
    <n v="1"/>
    <n v="799"/>
    <s v="N"/>
    <s v=""/>
    <s v=""/>
    <n v="0"/>
    <n v="799"/>
    <n v="3"/>
    <x v="1"/>
    <s v="Fri"/>
    <n v="0.25"/>
  </r>
  <r>
    <n v="201903"/>
    <d v="2024-07-19T00:00:00"/>
    <n v="105996"/>
    <n v="200549"/>
    <x v="1"/>
    <x v="1"/>
    <n v="1"/>
    <n v="18.989999999999998"/>
    <s v="N"/>
    <s v=""/>
    <s v=""/>
    <n v="0"/>
    <n v="18.989999999999998"/>
    <n v="3"/>
    <x v="1"/>
    <s v="Fri"/>
    <n v="0.25"/>
  </r>
  <r>
    <n v="201903"/>
    <d v="2024-07-19T00:00:00"/>
    <n v="105996"/>
    <n v="300185"/>
    <x v="0"/>
    <x v="7"/>
    <n v="3"/>
    <n v="29.99"/>
    <s v="N"/>
    <s v=""/>
    <s v=""/>
    <n v="0"/>
    <n v="89.97"/>
    <n v="1"/>
    <x v="1"/>
    <s v="Fri"/>
    <n v="0.25"/>
  </r>
  <r>
    <n v="201904"/>
    <d v="2024-07-19T00:00:00"/>
    <n v="103720"/>
    <n v="300189"/>
    <x v="0"/>
    <x v="10"/>
    <n v="1"/>
    <n v="24.99"/>
    <s v="N"/>
    <s v=""/>
    <s v=""/>
    <n v="0"/>
    <n v="24.99"/>
    <n v="1"/>
    <x v="8"/>
    <s v="Fri"/>
    <n v="1"/>
  </r>
  <r>
    <n v="201905"/>
    <d v="2024-07-18T00:00:00"/>
    <n v="113232"/>
    <n v="200549"/>
    <x v="1"/>
    <x v="1"/>
    <n v="1"/>
    <n v="18.989999999999998"/>
    <s v="N"/>
    <s v=""/>
    <s v=""/>
    <n v="0"/>
    <n v="18.989999999999998"/>
    <n v="1"/>
    <x v="9"/>
    <s v="Thu"/>
    <n v="0.5"/>
  </r>
  <r>
    <n v="201905"/>
    <d v="2024-07-18T00:00:00"/>
    <n v="113232"/>
    <n v="300191"/>
    <x v="0"/>
    <x v="11"/>
    <n v="3"/>
    <n v="21.99"/>
    <s v="N"/>
    <s v=""/>
    <s v=""/>
    <n v="0"/>
    <n v="65.97"/>
    <n v="3"/>
    <x v="1"/>
    <s v="Thu"/>
    <n v="0.5"/>
  </r>
  <r>
    <n v="201906"/>
    <d v="2024-07-18T00:00:00"/>
    <n v="106364"/>
    <n v="100252"/>
    <x v="2"/>
    <x v="5"/>
    <n v="1"/>
    <n v="449"/>
    <s v="Y"/>
    <s v="PADDLE15"/>
    <n v="0.15"/>
    <n v="67.349999999999994"/>
    <n v="381.65"/>
    <n v="5"/>
    <x v="10"/>
    <s v="Thu"/>
    <n v="0.2"/>
  </r>
  <r>
    <n v="201906"/>
    <d v="2024-07-18T00:00:00"/>
    <n v="106364"/>
    <n v="100252"/>
    <x v="2"/>
    <x v="5"/>
    <n v="1"/>
    <n v="449"/>
    <s v="Y"/>
    <s v="PADDLE15"/>
    <n v="0.15"/>
    <n v="67.349999999999994"/>
    <n v="381.65"/>
    <n v="5"/>
    <x v="1"/>
    <s v="Thu"/>
    <n v="0.2"/>
  </r>
  <r>
    <n v="201906"/>
    <d v="2024-07-18T00:00:00"/>
    <n v="106364"/>
    <n v="300185"/>
    <x v="0"/>
    <x v="7"/>
    <n v="2"/>
    <n v="29.99"/>
    <s v="Y"/>
    <s v="PADDLE15"/>
    <n v="0.15"/>
    <n v="8.9969999999999999"/>
    <n v="50.982999999999997"/>
    <n v="1"/>
    <x v="1"/>
    <s v="Thu"/>
    <n v="0.2"/>
  </r>
  <r>
    <n v="201906"/>
    <d v="2024-07-18T00:00:00"/>
    <n v="106364"/>
    <n v="300185"/>
    <x v="0"/>
    <x v="7"/>
    <n v="1"/>
    <n v="29.99"/>
    <s v="Y"/>
    <s v="PADDLE15"/>
    <n v="0.15"/>
    <n v="4.4984999999999999"/>
    <n v="25.491499999999998"/>
    <n v="1"/>
    <x v="1"/>
    <s v="Thu"/>
    <n v="0.2"/>
  </r>
  <r>
    <n v="201906"/>
    <d v="2024-07-18T00:00:00"/>
    <n v="106364"/>
    <n v="100254"/>
    <x v="2"/>
    <x v="9"/>
    <n v="1"/>
    <n v="799"/>
    <s v="Y"/>
    <s v="PADDLE15"/>
    <n v="0.15"/>
    <n v="119.85"/>
    <n v="679.15"/>
    <n v="4"/>
    <x v="1"/>
    <s v="Thu"/>
    <n v="0.2"/>
  </r>
  <r>
    <n v="201907"/>
    <d v="2024-07-20T00:00:00"/>
    <n v="122525"/>
    <n v="200558"/>
    <x v="1"/>
    <x v="12"/>
    <n v="1"/>
    <n v="18.989999999999998"/>
    <s v="N"/>
    <s v=""/>
    <s v=""/>
    <n v="0"/>
    <n v="18.989999999999998"/>
    <n v="3"/>
    <x v="11"/>
    <s v="Sat"/>
    <n v="0.16666666666666666"/>
  </r>
  <r>
    <n v="201907"/>
    <d v="2024-07-20T00:00:00"/>
    <n v="122525"/>
    <n v="300185"/>
    <x v="0"/>
    <x v="7"/>
    <n v="1"/>
    <n v="29.99"/>
    <s v="N"/>
    <s v=""/>
    <s v=""/>
    <n v="0"/>
    <n v="29.99"/>
    <n v="3"/>
    <x v="1"/>
    <s v="Sat"/>
    <n v="0.16666666666666666"/>
  </r>
  <r>
    <n v="201907"/>
    <d v="2024-07-20T00:00:00"/>
    <n v="122525"/>
    <n v="300191"/>
    <x v="0"/>
    <x v="11"/>
    <n v="1"/>
    <n v="21.99"/>
    <s v="N"/>
    <s v=""/>
    <s v=""/>
    <n v="0"/>
    <n v="21.99"/>
    <n v="3"/>
    <x v="1"/>
    <s v="Sat"/>
    <n v="0.16666666666666666"/>
  </r>
  <r>
    <n v="201907"/>
    <d v="2024-07-20T00:00:00"/>
    <n v="122525"/>
    <n v="200549"/>
    <x v="1"/>
    <x v="1"/>
    <n v="1"/>
    <n v="18.989999999999998"/>
    <s v="N"/>
    <s v=""/>
    <s v=""/>
    <n v="0"/>
    <n v="18.989999999999998"/>
    <n v="2"/>
    <x v="1"/>
    <s v="Sat"/>
    <n v="0.16666666666666666"/>
  </r>
  <r>
    <n v="201907"/>
    <d v="2024-07-20T00:00:00"/>
    <n v="122525"/>
    <n v="100254"/>
    <x v="2"/>
    <x v="9"/>
    <n v="5"/>
    <n v="799"/>
    <s v="N"/>
    <s v=""/>
    <s v=""/>
    <n v="0"/>
    <n v="3995"/>
    <n v="6"/>
    <x v="1"/>
    <s v="Sat"/>
    <n v="0.16666666666666666"/>
  </r>
  <r>
    <n v="201907"/>
    <d v="2024-07-20T00:00:00"/>
    <n v="122525"/>
    <n v="200549"/>
    <x v="1"/>
    <x v="1"/>
    <n v="1"/>
    <n v="18.989999999999998"/>
    <s v="N"/>
    <s v=""/>
    <s v=""/>
    <n v="0"/>
    <n v="18.989999999999998"/>
    <n v="3"/>
    <x v="1"/>
    <s v="Sat"/>
    <n v="0.16666666666666666"/>
  </r>
  <r>
    <n v="201908"/>
    <d v="2024-07-12T00:00:00"/>
    <n v="115825"/>
    <n v="300191"/>
    <x v="0"/>
    <x v="11"/>
    <n v="1"/>
    <n v="21.99"/>
    <s v="N"/>
    <s v=""/>
    <s v=""/>
    <n v="0"/>
    <n v="21.99"/>
    <n v="3"/>
    <x v="12"/>
    <s v="Fri"/>
    <n v="0.2"/>
  </r>
  <r>
    <n v="201908"/>
    <d v="2024-07-12T00:00:00"/>
    <n v="115825"/>
    <n v="100254"/>
    <x v="2"/>
    <x v="9"/>
    <n v="1"/>
    <n v="799"/>
    <s v="N"/>
    <s v=""/>
    <s v=""/>
    <n v="0"/>
    <n v="799"/>
    <n v="2"/>
    <x v="1"/>
    <s v="Fri"/>
    <n v="0.2"/>
  </r>
  <r>
    <n v="201908"/>
    <d v="2024-07-12T00:00:00"/>
    <n v="115825"/>
    <n v="200557"/>
    <x v="1"/>
    <x v="13"/>
    <n v="5"/>
    <n v="129.99"/>
    <s v="N"/>
    <s v=""/>
    <s v=""/>
    <n v="0"/>
    <n v="649.95000000000005"/>
    <n v="3"/>
    <x v="1"/>
    <s v="Fri"/>
    <n v="0.2"/>
  </r>
  <r>
    <n v="201908"/>
    <d v="2024-07-12T00:00:00"/>
    <n v="115825"/>
    <n v="200558"/>
    <x v="1"/>
    <x v="12"/>
    <n v="2"/>
    <n v="18.989999999999998"/>
    <s v="N"/>
    <s v=""/>
    <s v=""/>
    <n v="0"/>
    <n v="37.979999999999997"/>
    <n v="2"/>
    <x v="1"/>
    <s v="Fri"/>
    <n v="0.2"/>
  </r>
  <r>
    <n v="201908"/>
    <d v="2024-07-12T00:00:00"/>
    <n v="115825"/>
    <n v="300185"/>
    <x v="0"/>
    <x v="7"/>
    <n v="1"/>
    <n v="29.99"/>
    <s v="N"/>
    <s v=""/>
    <s v=""/>
    <n v="0"/>
    <n v="29.99"/>
    <n v="1"/>
    <x v="1"/>
    <s v="Fri"/>
    <n v="0.2"/>
  </r>
  <r>
    <n v="201909"/>
    <d v="2024-07-08T00:00:00"/>
    <n v="126252"/>
    <n v="100251"/>
    <x v="2"/>
    <x v="14"/>
    <n v="4"/>
    <n v="399"/>
    <s v="N"/>
    <s v=""/>
    <s v=""/>
    <n v="0"/>
    <n v="1596"/>
    <n v="2"/>
    <x v="13"/>
    <s v="Mon"/>
    <n v="1"/>
  </r>
  <r>
    <n v="201910"/>
    <d v="2024-07-20T00:00:00"/>
    <n v="122064"/>
    <n v="200549"/>
    <x v="1"/>
    <x v="1"/>
    <n v="1"/>
    <n v="18.989999999999998"/>
    <s v="Y"/>
    <s v="SUMMER10"/>
    <n v="0.1"/>
    <n v="1.899"/>
    <n v="17.090999999999998"/>
    <n v="2"/>
    <x v="14"/>
    <s v="Sat"/>
    <n v="0.25"/>
  </r>
  <r>
    <n v="201910"/>
    <d v="2024-07-20T00:00:00"/>
    <n v="122064"/>
    <n v="200553"/>
    <x v="1"/>
    <x v="15"/>
    <n v="1"/>
    <n v="29.99"/>
    <s v="Y"/>
    <s v="SUMMER10"/>
    <n v="0.1"/>
    <n v="2.9990000000000001"/>
    <n v="26.991"/>
    <n v="4"/>
    <x v="1"/>
    <s v="Sat"/>
    <n v="0.25"/>
  </r>
  <r>
    <n v="201910"/>
    <d v="2024-07-20T00:00:00"/>
    <n v="122064"/>
    <n v="200556"/>
    <x v="1"/>
    <x v="2"/>
    <n v="2"/>
    <n v="64.989999999999995"/>
    <s v="Y"/>
    <s v="SUMMER10"/>
    <n v="0.1"/>
    <n v="12.997999999999999"/>
    <n v="116.98199999999999"/>
    <n v="2"/>
    <x v="1"/>
    <s v="Sat"/>
    <n v="0.25"/>
  </r>
  <r>
    <n v="201910"/>
    <d v="2024-07-20T00:00:00"/>
    <n v="122064"/>
    <n v="300185"/>
    <x v="0"/>
    <x v="7"/>
    <n v="1"/>
    <n v="29.99"/>
    <s v="Y"/>
    <s v="SUMMER10"/>
    <n v="0.1"/>
    <n v="2.9990000000000001"/>
    <n v="26.991"/>
    <n v="3"/>
    <x v="1"/>
    <s v="Sat"/>
    <n v="0.25"/>
  </r>
  <r>
    <n v="201911"/>
    <d v="2024-07-19T00:00:00"/>
    <n v="115090"/>
    <n v="300185"/>
    <x v="0"/>
    <x v="7"/>
    <n v="1"/>
    <n v="29.99"/>
    <s v="Y"/>
    <s v="PADDLE15"/>
    <n v="0.15"/>
    <n v="4.4984999999999999"/>
    <n v="25.491499999999998"/>
    <n v="3"/>
    <x v="15"/>
    <s v="Fri"/>
    <n v="1"/>
  </r>
  <r>
    <n v="201912"/>
    <d v="2024-07-08T00:00:00"/>
    <n v="117897"/>
    <n v="300191"/>
    <x v="0"/>
    <x v="11"/>
    <n v="3"/>
    <n v="21.99"/>
    <s v="N"/>
    <s v=""/>
    <s v=""/>
    <n v="0"/>
    <n v="65.97"/>
    <n v="2"/>
    <x v="16"/>
    <s v="Mon"/>
    <n v="1"/>
  </r>
  <r>
    <n v="201913"/>
    <d v="2024-07-10T00:00:00"/>
    <n v="125487"/>
    <n v="100250"/>
    <x v="2"/>
    <x v="16"/>
    <n v="2"/>
    <n v="189"/>
    <s v="N"/>
    <s v=""/>
    <s v=""/>
    <n v="0"/>
    <n v="378"/>
    <n v="4"/>
    <x v="17"/>
    <s v="Wed"/>
    <n v="0.5"/>
  </r>
  <r>
    <n v="201913"/>
    <d v="2024-07-10T00:00:00"/>
    <n v="125487"/>
    <n v="200549"/>
    <x v="1"/>
    <x v="1"/>
    <n v="1"/>
    <n v="18.989999999999998"/>
    <s v="N"/>
    <s v=""/>
    <s v=""/>
    <n v="0"/>
    <n v="18.989999999999998"/>
    <n v="1"/>
    <x v="1"/>
    <s v="Wed"/>
    <n v="0.5"/>
  </r>
  <r>
    <n v="201914"/>
    <d v="2024-07-10T00:00:00"/>
    <n v="103523"/>
    <n v="100250"/>
    <x v="2"/>
    <x v="16"/>
    <n v="3"/>
    <n v="189"/>
    <s v="N"/>
    <s v=""/>
    <s v=""/>
    <n v="0"/>
    <n v="567"/>
    <n v="5"/>
    <x v="18"/>
    <s v="Wed"/>
    <n v="0.5"/>
  </r>
  <r>
    <n v="201914"/>
    <d v="2024-07-10T00:00:00"/>
    <n v="103523"/>
    <n v="200549"/>
    <x v="1"/>
    <x v="1"/>
    <n v="1"/>
    <n v="18.989999999999998"/>
    <s v="N"/>
    <s v=""/>
    <s v=""/>
    <n v="0"/>
    <n v="18.989999999999998"/>
    <n v="1"/>
    <x v="1"/>
    <s v="Wed"/>
    <n v="0.5"/>
  </r>
  <r>
    <n v="201915"/>
    <d v="2024-07-10T00:00:00"/>
    <n v="108247"/>
    <n v="100250"/>
    <x v="2"/>
    <x v="16"/>
    <n v="2"/>
    <n v="189"/>
    <s v="N"/>
    <s v=""/>
    <s v=""/>
    <n v="0"/>
    <n v="378"/>
    <n v="5"/>
    <x v="19"/>
    <s v="Wed"/>
    <n v="0.5"/>
  </r>
  <r>
    <n v="201915"/>
    <d v="2024-07-10T00:00:00"/>
    <n v="108247"/>
    <n v="300191"/>
    <x v="0"/>
    <x v="11"/>
    <n v="1"/>
    <n v="21.99"/>
    <s v="N"/>
    <s v=""/>
    <s v=""/>
    <n v="0"/>
    <n v="21.99"/>
    <n v="3"/>
    <x v="1"/>
    <s v="Wed"/>
    <n v="0.5"/>
  </r>
  <r>
    <n v="201916"/>
    <d v="2024-07-19T00:00:00"/>
    <n v="123744"/>
    <n v="300185"/>
    <x v="0"/>
    <x v="7"/>
    <n v="1"/>
    <n v="29.99"/>
    <s v="N"/>
    <s v=""/>
    <s v=""/>
    <n v="0"/>
    <n v="29.99"/>
    <n v="2"/>
    <x v="20"/>
    <s v="Fri"/>
    <n v="0.2"/>
  </r>
  <r>
    <n v="201916"/>
    <d v="2024-07-19T00:00:00"/>
    <n v="123744"/>
    <n v="300185"/>
    <x v="0"/>
    <x v="7"/>
    <n v="2"/>
    <n v="29.99"/>
    <s v="N"/>
    <s v=""/>
    <s v=""/>
    <n v="0"/>
    <n v="59.98"/>
    <n v="4"/>
    <x v="1"/>
    <s v="Fri"/>
    <n v="0.2"/>
  </r>
  <r>
    <n v="201916"/>
    <d v="2024-07-19T00:00:00"/>
    <n v="123744"/>
    <n v="100254"/>
    <x v="2"/>
    <x v="9"/>
    <n v="2"/>
    <n v="799"/>
    <s v="N"/>
    <s v=""/>
    <s v=""/>
    <n v="0"/>
    <n v="1598"/>
    <n v="3"/>
    <x v="1"/>
    <s v="Fri"/>
    <n v="0.2"/>
  </r>
  <r>
    <n v="201916"/>
    <d v="2024-07-19T00:00:00"/>
    <n v="123744"/>
    <n v="300185"/>
    <x v="0"/>
    <x v="7"/>
    <n v="1"/>
    <n v="29.99"/>
    <s v="N"/>
    <s v=""/>
    <s v=""/>
    <n v="0"/>
    <n v="29.99"/>
    <n v="1"/>
    <x v="1"/>
    <s v="Fri"/>
    <n v="0.2"/>
  </r>
  <r>
    <n v="201916"/>
    <d v="2024-07-19T00:00:00"/>
    <n v="123744"/>
    <n v="200558"/>
    <x v="1"/>
    <x v="12"/>
    <n v="1"/>
    <n v="18.989999999999998"/>
    <s v="N"/>
    <s v=""/>
    <s v=""/>
    <n v="0"/>
    <n v="18.989999999999998"/>
    <n v="4"/>
    <x v="1"/>
    <s v="Fri"/>
    <n v="0.2"/>
  </r>
  <r>
    <n v="201917"/>
    <d v="2024-07-09T00:00:00"/>
    <n v="122370"/>
    <n v="200549"/>
    <x v="1"/>
    <x v="1"/>
    <n v="1"/>
    <n v="18.989999999999998"/>
    <s v="N"/>
    <s v=""/>
    <s v=""/>
    <n v="0"/>
    <n v="18.989999999999998"/>
    <n v="2"/>
    <x v="6"/>
    <s v="Tue"/>
    <n v="1"/>
  </r>
  <r>
    <n v="201918"/>
    <d v="2024-07-19T00:00:00"/>
    <n v="121115"/>
    <n v="200549"/>
    <x v="1"/>
    <x v="1"/>
    <n v="1"/>
    <n v="18.989999999999998"/>
    <s v="N"/>
    <s v=""/>
    <s v=""/>
    <n v="0"/>
    <n v="18.989999999999998"/>
    <n v="2"/>
    <x v="6"/>
    <s v="Fri"/>
    <n v="1"/>
  </r>
  <r>
    <n v="201919"/>
    <d v="2024-07-19T00:00:00"/>
    <n v="112988"/>
    <n v="200552"/>
    <x v="1"/>
    <x v="17"/>
    <n v="1"/>
    <n v="49.99"/>
    <s v="N"/>
    <s v=""/>
    <s v=""/>
    <n v="0"/>
    <n v="49.99"/>
    <n v="1"/>
    <x v="21"/>
    <s v="Fri"/>
    <n v="1"/>
  </r>
  <r>
    <n v="201920"/>
    <d v="2024-07-19T00:00:00"/>
    <n v="110914"/>
    <n v="300191"/>
    <x v="0"/>
    <x v="11"/>
    <n v="1"/>
    <n v="21.99"/>
    <s v="N"/>
    <s v=""/>
    <s v=""/>
    <n v="0"/>
    <n v="21.99"/>
    <n v="3"/>
    <x v="22"/>
    <s v="Fri"/>
    <n v="0.16666666666666666"/>
  </r>
  <r>
    <n v="201920"/>
    <d v="2024-07-19T00:00:00"/>
    <n v="110914"/>
    <n v="200549"/>
    <x v="1"/>
    <x v="1"/>
    <n v="3"/>
    <n v="18.989999999999998"/>
    <s v="N"/>
    <s v=""/>
    <s v=""/>
    <n v="0"/>
    <n v="56.97"/>
    <n v="2"/>
    <x v="1"/>
    <s v="Fri"/>
    <n v="0.16666666666666666"/>
  </r>
  <r>
    <n v="201920"/>
    <d v="2024-07-19T00:00:00"/>
    <n v="110914"/>
    <n v="100256"/>
    <x v="2"/>
    <x v="18"/>
    <n v="2"/>
    <n v="1499"/>
    <s v="N"/>
    <s v=""/>
    <s v=""/>
    <n v="0"/>
    <n v="2998"/>
    <n v="3"/>
    <x v="1"/>
    <s v="Fri"/>
    <n v="0.16666666666666666"/>
  </r>
  <r>
    <n v="201920"/>
    <d v="2024-07-19T00:00:00"/>
    <n v="110914"/>
    <n v="300185"/>
    <x v="0"/>
    <x v="7"/>
    <n v="1"/>
    <n v="29.99"/>
    <s v="N"/>
    <s v=""/>
    <s v=""/>
    <n v="0"/>
    <n v="29.99"/>
    <n v="4"/>
    <x v="1"/>
    <s v="Fri"/>
    <n v="0.16666666666666666"/>
  </r>
  <r>
    <n v="201920"/>
    <d v="2024-07-19T00:00:00"/>
    <n v="110914"/>
    <n v="200549"/>
    <x v="1"/>
    <x v="1"/>
    <n v="2"/>
    <n v="18.989999999999998"/>
    <s v="N"/>
    <s v=""/>
    <s v=""/>
    <n v="0"/>
    <n v="37.979999999999997"/>
    <n v="2"/>
    <x v="1"/>
    <s v="Fri"/>
    <n v="0.16666666666666666"/>
  </r>
  <r>
    <n v="201920"/>
    <d v="2024-07-19T00:00:00"/>
    <n v="110914"/>
    <n v="100254"/>
    <x v="2"/>
    <x v="9"/>
    <n v="1"/>
    <n v="799"/>
    <s v="N"/>
    <s v=""/>
    <s v=""/>
    <n v="0"/>
    <n v="799"/>
    <n v="7"/>
    <x v="1"/>
    <s v="Fri"/>
    <n v="0.16666666666666666"/>
  </r>
  <r>
    <n v="201921"/>
    <d v="2024-07-19T00:00:00"/>
    <n v="117258"/>
    <n v="100250"/>
    <x v="2"/>
    <x v="16"/>
    <n v="2"/>
    <n v="189"/>
    <s v="N"/>
    <s v=""/>
    <s v=""/>
    <n v="0"/>
    <n v="378"/>
    <n v="4"/>
    <x v="23"/>
    <s v="Fri"/>
    <n v="1"/>
  </r>
  <r>
    <n v="201922"/>
    <d v="2024-07-19T00:00:00"/>
    <n v="125069"/>
    <n v="200549"/>
    <x v="1"/>
    <x v="1"/>
    <n v="1"/>
    <n v="18.989999999999998"/>
    <s v="Y"/>
    <s v="PADDLE15"/>
    <n v="0.15"/>
    <n v="2.8484999999999996"/>
    <n v="16.141500000000001"/>
    <n v="2"/>
    <x v="24"/>
    <s v="Fri"/>
    <n v="0.5"/>
  </r>
  <r>
    <n v="201922"/>
    <d v="2024-07-19T00:00:00"/>
    <n v="125069"/>
    <n v="100254"/>
    <x v="2"/>
    <x v="9"/>
    <n v="1"/>
    <n v="799"/>
    <s v="Y"/>
    <s v="PADDLE15"/>
    <n v="0.15"/>
    <n v="119.85"/>
    <n v="679.15"/>
    <n v="4"/>
    <x v="1"/>
    <s v="Fri"/>
    <n v="0.5"/>
  </r>
  <r>
    <n v="201923"/>
    <d v="2024-07-12T00:00:00"/>
    <n v="109303"/>
    <n v="200550"/>
    <x v="1"/>
    <x v="19"/>
    <n v="1"/>
    <n v="15.99"/>
    <s v="N"/>
    <s v=""/>
    <s v=""/>
    <n v="0"/>
    <n v="15.99"/>
    <n v="1"/>
    <x v="25"/>
    <s v="Fri"/>
    <n v="0.25"/>
  </r>
  <r>
    <n v="201923"/>
    <d v="2024-07-12T00:00:00"/>
    <n v="109303"/>
    <n v="100254"/>
    <x v="2"/>
    <x v="9"/>
    <n v="1"/>
    <n v="799"/>
    <s v="N"/>
    <s v=""/>
    <s v=""/>
    <n v="0"/>
    <n v="799"/>
    <n v="6"/>
    <x v="1"/>
    <s v="Fri"/>
    <n v="0.25"/>
  </r>
  <r>
    <n v="201923"/>
    <d v="2024-07-12T00:00:00"/>
    <n v="109303"/>
    <n v="300185"/>
    <x v="0"/>
    <x v="7"/>
    <n v="1"/>
    <n v="29.99"/>
    <s v="N"/>
    <s v=""/>
    <s v=""/>
    <n v="0"/>
    <n v="29.99"/>
    <n v="2"/>
    <x v="1"/>
    <s v="Fri"/>
    <n v="0.25"/>
  </r>
  <r>
    <n v="201923"/>
    <d v="2024-07-12T00:00:00"/>
    <n v="109303"/>
    <n v="200556"/>
    <x v="1"/>
    <x v="2"/>
    <n v="3"/>
    <n v="64.989999999999995"/>
    <s v="N"/>
    <s v=""/>
    <s v=""/>
    <n v="0"/>
    <n v="194.96999999999997"/>
    <n v="2"/>
    <x v="1"/>
    <s v="Fri"/>
    <n v="0.25"/>
  </r>
  <r>
    <n v="201924"/>
    <d v="2024-07-21T00:00:00"/>
    <n v="128827"/>
    <n v="300187"/>
    <x v="0"/>
    <x v="20"/>
    <n v="1"/>
    <n v="54.99"/>
    <s v="N"/>
    <s v=""/>
    <s v=""/>
    <n v="0"/>
    <n v="54.99"/>
    <n v="4"/>
    <x v="26"/>
    <s v="Sun"/>
    <n v="0.25"/>
  </r>
  <r>
    <n v="201924"/>
    <d v="2024-07-21T00:00:00"/>
    <n v="128827"/>
    <n v="200559"/>
    <x v="1"/>
    <x v="3"/>
    <n v="2"/>
    <n v="59.99"/>
    <s v="N"/>
    <s v=""/>
    <s v=""/>
    <n v="0"/>
    <n v="119.98"/>
    <n v="2"/>
    <x v="1"/>
    <s v="Sun"/>
    <n v="0.25"/>
  </r>
  <r>
    <n v="201924"/>
    <d v="2024-07-21T00:00:00"/>
    <n v="128827"/>
    <n v="200559"/>
    <x v="1"/>
    <x v="3"/>
    <n v="1"/>
    <n v="59.99"/>
    <s v="N"/>
    <s v=""/>
    <s v=""/>
    <n v="0"/>
    <n v="59.99"/>
    <n v="1"/>
    <x v="1"/>
    <s v="Sun"/>
    <n v="0.25"/>
  </r>
  <r>
    <n v="201924"/>
    <d v="2024-07-21T00:00:00"/>
    <n v="128827"/>
    <n v="300191"/>
    <x v="0"/>
    <x v="11"/>
    <n v="2"/>
    <n v="21.99"/>
    <s v="N"/>
    <s v=""/>
    <s v=""/>
    <n v="0"/>
    <n v="43.98"/>
    <n v="3"/>
    <x v="1"/>
    <s v="Sun"/>
    <n v="0.25"/>
  </r>
  <r>
    <n v="201925"/>
    <d v="2024-07-13T00:00:00"/>
    <n v="112270"/>
    <n v="200559"/>
    <x v="1"/>
    <x v="3"/>
    <n v="4"/>
    <n v="59.99"/>
    <s v="N"/>
    <s v=""/>
    <s v=""/>
    <n v="0"/>
    <n v="239.96"/>
    <n v="3"/>
    <x v="27"/>
    <s v="Sat"/>
    <n v="1"/>
  </r>
  <r>
    <n v="201926"/>
    <d v="2024-07-11T00:00:00"/>
    <n v="103744"/>
    <n v="100254"/>
    <x v="2"/>
    <x v="9"/>
    <n v="1"/>
    <n v="799"/>
    <s v="N"/>
    <s v=""/>
    <s v=""/>
    <n v="0"/>
    <n v="799"/>
    <n v="3"/>
    <x v="28"/>
    <s v="Thu"/>
    <n v="1"/>
  </r>
  <r>
    <n v="201927"/>
    <d v="2024-07-12T00:00:00"/>
    <n v="109372"/>
    <n v="200559"/>
    <x v="1"/>
    <x v="3"/>
    <n v="1"/>
    <n v="59.99"/>
    <s v="N"/>
    <s v=""/>
    <s v=""/>
    <n v="0"/>
    <n v="59.99"/>
    <n v="4"/>
    <x v="29"/>
    <s v="Fri"/>
    <n v="1"/>
  </r>
  <r>
    <n v="201928"/>
    <d v="2024-07-19T00:00:00"/>
    <n v="121811"/>
    <n v="100251"/>
    <x v="2"/>
    <x v="14"/>
    <n v="1"/>
    <n v="399"/>
    <s v="N"/>
    <s v=""/>
    <s v=""/>
    <n v="0"/>
    <n v="399"/>
    <n v="3"/>
    <x v="30"/>
    <s v="Fri"/>
    <n v="0.25"/>
  </r>
  <r>
    <n v="201928"/>
    <d v="2024-07-19T00:00:00"/>
    <n v="121811"/>
    <n v="300185"/>
    <x v="0"/>
    <x v="7"/>
    <n v="1"/>
    <n v="29.99"/>
    <s v="N"/>
    <s v=""/>
    <s v=""/>
    <n v="0"/>
    <n v="29.99"/>
    <n v="2"/>
    <x v="1"/>
    <s v="Fri"/>
    <n v="0.25"/>
  </r>
  <r>
    <n v="201928"/>
    <d v="2024-07-19T00:00:00"/>
    <n v="121811"/>
    <n v="200559"/>
    <x v="1"/>
    <x v="3"/>
    <n v="1"/>
    <n v="59.99"/>
    <s v="N"/>
    <s v=""/>
    <s v=""/>
    <n v="0"/>
    <n v="59.99"/>
    <n v="4"/>
    <x v="1"/>
    <s v="Fri"/>
    <n v="0.25"/>
  </r>
  <r>
    <n v="201928"/>
    <d v="2024-07-19T00:00:00"/>
    <n v="121811"/>
    <n v="300185"/>
    <x v="0"/>
    <x v="7"/>
    <n v="5"/>
    <n v="29.99"/>
    <s v="N"/>
    <s v=""/>
    <s v=""/>
    <n v="0"/>
    <n v="149.94999999999999"/>
    <n v="3"/>
    <x v="1"/>
    <s v="Fri"/>
    <n v="0.25"/>
  </r>
  <r>
    <n v="201929"/>
    <d v="2024-07-20T00:00:00"/>
    <n v="105170"/>
    <n v="200553"/>
    <x v="1"/>
    <x v="15"/>
    <n v="1"/>
    <n v="29.99"/>
    <s v="N"/>
    <s v=""/>
    <s v=""/>
    <n v="0"/>
    <n v="29.99"/>
    <n v="4"/>
    <x v="31"/>
    <s v="Sat"/>
    <n v="1"/>
  </r>
  <r>
    <n v="201930"/>
    <d v="2024-07-11T00:00:00"/>
    <n v="106328"/>
    <n v="300185"/>
    <x v="0"/>
    <x v="7"/>
    <n v="1"/>
    <n v="29.99"/>
    <s v="N"/>
    <s v=""/>
    <s v=""/>
    <n v="0"/>
    <n v="29.99"/>
    <n v="4"/>
    <x v="32"/>
    <s v="Thu"/>
    <n v="0.2"/>
  </r>
  <r>
    <n v="201930"/>
    <d v="2024-07-11T00:00:00"/>
    <n v="106328"/>
    <n v="100252"/>
    <x v="2"/>
    <x v="5"/>
    <n v="1"/>
    <n v="449"/>
    <s v="N"/>
    <s v=""/>
    <s v=""/>
    <n v="0"/>
    <n v="449"/>
    <n v="7"/>
    <x v="1"/>
    <s v="Thu"/>
    <n v="0.2"/>
  </r>
  <r>
    <n v="201930"/>
    <d v="2024-07-11T00:00:00"/>
    <n v="106328"/>
    <n v="100250"/>
    <x v="2"/>
    <x v="16"/>
    <n v="1"/>
    <n v="189"/>
    <s v="N"/>
    <s v=""/>
    <s v=""/>
    <n v="0"/>
    <n v="189"/>
    <n v="6"/>
    <x v="1"/>
    <s v="Thu"/>
    <n v="0.2"/>
  </r>
  <r>
    <n v="201930"/>
    <d v="2024-07-11T00:00:00"/>
    <n v="106328"/>
    <n v="300185"/>
    <x v="0"/>
    <x v="7"/>
    <n v="1"/>
    <n v="29.99"/>
    <s v="N"/>
    <s v=""/>
    <s v=""/>
    <n v="0"/>
    <n v="29.99"/>
    <n v="3"/>
    <x v="1"/>
    <s v="Thu"/>
    <n v="0.2"/>
  </r>
  <r>
    <n v="201930"/>
    <d v="2024-07-11T00:00:00"/>
    <n v="106328"/>
    <n v="300185"/>
    <x v="0"/>
    <x v="7"/>
    <n v="1"/>
    <n v="29.99"/>
    <s v="N"/>
    <s v=""/>
    <s v=""/>
    <n v="0"/>
    <n v="29.99"/>
    <n v="3"/>
    <x v="1"/>
    <s v="Thu"/>
    <n v="0.2"/>
  </r>
  <r>
    <n v="201931"/>
    <d v="2024-07-10T00:00:00"/>
    <n v="116801"/>
    <n v="200559"/>
    <x v="1"/>
    <x v="3"/>
    <n v="1"/>
    <n v="59.99"/>
    <s v="N"/>
    <s v=""/>
    <s v=""/>
    <n v="0"/>
    <n v="59.99"/>
    <n v="4"/>
    <x v="33"/>
    <s v="Wed"/>
    <n v="0.25"/>
  </r>
  <r>
    <n v="201931"/>
    <d v="2024-07-10T00:00:00"/>
    <n v="116801"/>
    <n v="200549"/>
    <x v="1"/>
    <x v="1"/>
    <n v="1"/>
    <n v="18.989999999999998"/>
    <s v="N"/>
    <s v=""/>
    <s v=""/>
    <n v="0"/>
    <n v="18.989999999999998"/>
    <n v="3"/>
    <x v="1"/>
    <s v="Wed"/>
    <n v="0.25"/>
  </r>
  <r>
    <n v="201931"/>
    <d v="2024-07-10T00:00:00"/>
    <n v="116801"/>
    <n v="200548"/>
    <x v="1"/>
    <x v="21"/>
    <n v="1"/>
    <n v="29.99"/>
    <s v="N"/>
    <s v=""/>
    <s v=""/>
    <n v="0"/>
    <n v="29.99"/>
    <n v="2"/>
    <x v="1"/>
    <s v="Wed"/>
    <n v="0.25"/>
  </r>
  <r>
    <n v="201931"/>
    <d v="2024-07-10T00:00:00"/>
    <n v="116801"/>
    <n v="300185"/>
    <x v="0"/>
    <x v="7"/>
    <n v="4"/>
    <n v="29.99"/>
    <s v="N"/>
    <s v=""/>
    <s v=""/>
    <n v="0"/>
    <n v="119.96"/>
    <n v="1"/>
    <x v="1"/>
    <s v="Wed"/>
    <n v="0.25"/>
  </r>
  <r>
    <n v="201932"/>
    <d v="2024-07-13T00:00:00"/>
    <n v="130928"/>
    <n v="100255"/>
    <x v="2"/>
    <x v="22"/>
    <n v="1"/>
    <n v="1299"/>
    <s v="Y"/>
    <s v="SUMMER10"/>
    <n v="0.1"/>
    <n v="129.9"/>
    <n v="1169.0999999999999"/>
    <n v="5"/>
    <x v="34"/>
    <s v="Sat"/>
    <n v="0.2"/>
  </r>
  <r>
    <n v="201932"/>
    <d v="2024-07-13T00:00:00"/>
    <n v="130928"/>
    <n v="300185"/>
    <x v="0"/>
    <x v="7"/>
    <n v="4"/>
    <n v="29.99"/>
    <s v="Y"/>
    <s v="SUMMER10"/>
    <n v="0.1"/>
    <n v="11.996"/>
    <n v="107.964"/>
    <n v="2"/>
    <x v="1"/>
    <s v="Sat"/>
    <n v="0.2"/>
  </r>
  <r>
    <n v="201932"/>
    <d v="2024-07-13T00:00:00"/>
    <n v="130928"/>
    <n v="100251"/>
    <x v="2"/>
    <x v="14"/>
    <n v="1"/>
    <n v="399"/>
    <s v="Y"/>
    <s v="SUMMER10"/>
    <n v="0.1"/>
    <n v="39.900000000000006"/>
    <n v="359.1"/>
    <n v="6"/>
    <x v="1"/>
    <s v="Sat"/>
    <n v="0.2"/>
  </r>
  <r>
    <n v="201932"/>
    <d v="2024-07-13T00:00:00"/>
    <n v="130928"/>
    <n v="300188"/>
    <x v="0"/>
    <x v="23"/>
    <n v="1"/>
    <n v="64.989999999999995"/>
    <s v="Y"/>
    <s v="SUMMER10"/>
    <n v="0.1"/>
    <n v="6.4989999999999997"/>
    <n v="58.490999999999993"/>
    <n v="4"/>
    <x v="1"/>
    <s v="Sat"/>
    <n v="0.2"/>
  </r>
  <r>
    <n v="201932"/>
    <d v="2024-07-13T00:00:00"/>
    <n v="130928"/>
    <n v="100248"/>
    <x v="2"/>
    <x v="24"/>
    <n v="3"/>
    <n v="199"/>
    <s v="Y"/>
    <s v="SUMMER10"/>
    <n v="0.1"/>
    <n v="59.7"/>
    <n v="537.29999999999995"/>
    <n v="4"/>
    <x v="1"/>
    <s v="Sat"/>
    <n v="0.2"/>
  </r>
  <r>
    <n v="201933"/>
    <d v="2024-07-18T00:00:00"/>
    <n v="129549"/>
    <n v="200552"/>
    <x v="1"/>
    <x v="17"/>
    <n v="1"/>
    <n v="49.99"/>
    <s v="N"/>
    <s v=""/>
    <s v=""/>
    <n v="0"/>
    <n v="49.99"/>
    <n v="3"/>
    <x v="35"/>
    <s v="Thu"/>
    <n v="0.2"/>
  </r>
  <r>
    <n v="201933"/>
    <d v="2024-07-18T00:00:00"/>
    <n v="129549"/>
    <n v="300191"/>
    <x v="0"/>
    <x v="11"/>
    <n v="1"/>
    <n v="21.99"/>
    <s v="N"/>
    <s v=""/>
    <s v=""/>
    <n v="0"/>
    <n v="21.99"/>
    <n v="2"/>
    <x v="1"/>
    <s v="Thu"/>
    <n v="0.2"/>
  </r>
  <r>
    <n v="201933"/>
    <d v="2024-07-18T00:00:00"/>
    <n v="129549"/>
    <n v="100257"/>
    <x v="2"/>
    <x v="4"/>
    <n v="1"/>
    <n v="379"/>
    <s v="N"/>
    <s v=""/>
    <s v=""/>
    <n v="0"/>
    <n v="379"/>
    <n v="5"/>
    <x v="1"/>
    <s v="Thu"/>
    <n v="0.2"/>
  </r>
  <r>
    <n v="201933"/>
    <d v="2024-07-18T00:00:00"/>
    <n v="129549"/>
    <n v="100248"/>
    <x v="2"/>
    <x v="24"/>
    <n v="1"/>
    <n v="199"/>
    <s v="N"/>
    <s v=""/>
    <s v=""/>
    <n v="0"/>
    <n v="199"/>
    <n v="4"/>
    <x v="1"/>
    <s v="Thu"/>
    <n v="0.2"/>
  </r>
  <r>
    <n v="201933"/>
    <d v="2024-07-18T00:00:00"/>
    <n v="129549"/>
    <n v="300186"/>
    <x v="0"/>
    <x v="25"/>
    <n v="1"/>
    <n v="49.99"/>
    <s v="N"/>
    <s v=""/>
    <s v=""/>
    <n v="0"/>
    <n v="49.99"/>
    <n v="1"/>
    <x v="1"/>
    <s v="Thu"/>
    <n v="0.2"/>
  </r>
  <r>
    <n v="201934"/>
    <d v="2024-07-18T00:00:00"/>
    <n v="115057"/>
    <n v="300185"/>
    <x v="0"/>
    <x v="7"/>
    <n v="1"/>
    <n v="29.99"/>
    <s v="N"/>
    <s v=""/>
    <s v=""/>
    <n v="0"/>
    <n v="29.99"/>
    <n v="3"/>
    <x v="31"/>
    <s v="Thu"/>
    <n v="1"/>
  </r>
  <r>
    <n v="201935"/>
    <d v="2024-07-15T00:00:00"/>
    <n v="118115"/>
    <n v="100252"/>
    <x v="2"/>
    <x v="5"/>
    <n v="2"/>
    <n v="449"/>
    <s v="N"/>
    <s v=""/>
    <s v=""/>
    <n v="0"/>
    <n v="898"/>
    <n v="5"/>
    <x v="36"/>
    <s v="Mon"/>
    <n v="0.5"/>
  </r>
  <r>
    <n v="201935"/>
    <d v="2024-07-15T00:00:00"/>
    <n v="118115"/>
    <n v="200549"/>
    <x v="1"/>
    <x v="1"/>
    <n v="2"/>
    <n v="18.989999999999998"/>
    <s v="N"/>
    <s v=""/>
    <s v=""/>
    <n v="0"/>
    <n v="37.979999999999997"/>
    <n v="4"/>
    <x v="1"/>
    <s v="Mon"/>
    <n v="0.5"/>
  </r>
  <r>
    <n v="201936"/>
    <d v="2024-07-14T00:00:00"/>
    <n v="116550"/>
    <n v="300185"/>
    <x v="0"/>
    <x v="7"/>
    <n v="1"/>
    <n v="29.99"/>
    <s v="Y"/>
    <s v="SUMMER10"/>
    <n v="0.1"/>
    <n v="2.9990000000000001"/>
    <n v="26.991"/>
    <n v="1"/>
    <x v="37"/>
    <s v="Sun"/>
    <n v="0.25"/>
  </r>
  <r>
    <n v="201936"/>
    <d v="2024-07-14T00:00:00"/>
    <n v="116550"/>
    <n v="200559"/>
    <x v="1"/>
    <x v="3"/>
    <n v="1"/>
    <n v="59.99"/>
    <s v="Y"/>
    <s v="SUMMER10"/>
    <n v="0.1"/>
    <n v="5.9990000000000006"/>
    <n v="53.991"/>
    <n v="3"/>
    <x v="1"/>
    <s v="Sun"/>
    <n v="0.25"/>
  </r>
  <r>
    <n v="201936"/>
    <d v="2024-07-14T00:00:00"/>
    <n v="116550"/>
    <n v="200550"/>
    <x v="1"/>
    <x v="19"/>
    <n v="2"/>
    <n v="15.99"/>
    <s v="Y"/>
    <s v="SUMMER10"/>
    <n v="0.1"/>
    <n v="3.1980000000000004"/>
    <n v="28.782"/>
    <n v="2"/>
    <x v="1"/>
    <s v="Sun"/>
    <n v="0.25"/>
  </r>
  <r>
    <n v="201936"/>
    <d v="2024-07-14T00:00:00"/>
    <n v="116550"/>
    <n v="200559"/>
    <x v="1"/>
    <x v="3"/>
    <n v="5"/>
    <n v="59.99"/>
    <s v="Y"/>
    <s v="SUMMER10"/>
    <n v="0.1"/>
    <n v="29.995000000000001"/>
    <n v="269.95499999999998"/>
    <n v="4"/>
    <x v="1"/>
    <s v="Sun"/>
    <n v="0.25"/>
  </r>
  <r>
    <n v="201937"/>
    <d v="2024-07-12T00:00:00"/>
    <n v="114108"/>
    <n v="200559"/>
    <x v="1"/>
    <x v="3"/>
    <n v="1"/>
    <n v="59.99"/>
    <s v="N"/>
    <s v=""/>
    <s v=""/>
    <n v="0"/>
    <n v="59.99"/>
    <n v="4"/>
    <x v="38"/>
    <s v="Fri"/>
    <n v="0.25"/>
  </r>
  <r>
    <n v="201937"/>
    <d v="2024-07-12T00:00:00"/>
    <n v="114108"/>
    <n v="200549"/>
    <x v="1"/>
    <x v="1"/>
    <n v="1"/>
    <n v="18.989999999999998"/>
    <s v="N"/>
    <s v=""/>
    <s v=""/>
    <n v="0"/>
    <n v="18.989999999999998"/>
    <n v="4"/>
    <x v="1"/>
    <s v="Fri"/>
    <n v="0.25"/>
  </r>
  <r>
    <n v="201937"/>
    <d v="2024-07-12T00:00:00"/>
    <n v="114108"/>
    <n v="200551"/>
    <x v="1"/>
    <x v="26"/>
    <n v="5"/>
    <n v="79.989999999999995"/>
    <s v="N"/>
    <s v=""/>
    <s v=""/>
    <n v="0"/>
    <n v="399.95"/>
    <n v="3"/>
    <x v="1"/>
    <s v="Fri"/>
    <n v="0.25"/>
  </r>
  <r>
    <n v="201937"/>
    <d v="2024-07-12T00:00:00"/>
    <n v="114108"/>
    <n v="200548"/>
    <x v="1"/>
    <x v="21"/>
    <n v="1"/>
    <n v="29.99"/>
    <s v="N"/>
    <s v=""/>
    <s v=""/>
    <n v="0"/>
    <n v="29.99"/>
    <n v="4"/>
    <x v="1"/>
    <s v="Fri"/>
    <n v="0.25"/>
  </r>
  <r>
    <n v="201938"/>
    <d v="2024-07-21T00:00:00"/>
    <n v="124837"/>
    <n v="200554"/>
    <x v="1"/>
    <x v="6"/>
    <n v="3"/>
    <n v="67.989999999999995"/>
    <s v="N"/>
    <s v=""/>
    <s v=""/>
    <n v="0"/>
    <n v="203.96999999999997"/>
    <n v="4"/>
    <x v="39"/>
    <s v="Sun"/>
    <n v="1"/>
  </r>
  <r>
    <n v="201939"/>
    <d v="2024-07-13T00:00:00"/>
    <n v="124132"/>
    <n v="200559"/>
    <x v="1"/>
    <x v="3"/>
    <n v="1"/>
    <n v="59.99"/>
    <s v="N"/>
    <s v=""/>
    <s v=""/>
    <n v="0"/>
    <n v="59.99"/>
    <n v="3"/>
    <x v="29"/>
    <s v="Sat"/>
    <n v="1"/>
  </r>
  <r>
    <n v="201940"/>
    <d v="2024-07-11T00:00:00"/>
    <n v="111174"/>
    <n v="200559"/>
    <x v="1"/>
    <x v="3"/>
    <n v="1"/>
    <n v="59.99"/>
    <s v="N"/>
    <s v=""/>
    <s v=""/>
    <n v="0"/>
    <n v="59.99"/>
    <n v="2"/>
    <x v="29"/>
    <s v="Thu"/>
    <n v="1"/>
  </r>
  <r>
    <n v="201941"/>
    <d v="2024-07-08T00:00:00"/>
    <n v="121247"/>
    <n v="200549"/>
    <x v="1"/>
    <x v="1"/>
    <n v="1"/>
    <n v="18.989999999999998"/>
    <s v="N"/>
    <s v=""/>
    <s v=""/>
    <n v="0"/>
    <n v="18.989999999999998"/>
    <n v="2"/>
    <x v="6"/>
    <s v="Mon"/>
    <n v="1"/>
  </r>
  <r>
    <n v="201942"/>
    <d v="2024-07-10T00:00:00"/>
    <n v="129825"/>
    <n v="200551"/>
    <x v="1"/>
    <x v="26"/>
    <n v="5"/>
    <n v="79.989999999999995"/>
    <s v="N"/>
    <s v=""/>
    <s v=""/>
    <n v="0"/>
    <n v="399.95"/>
    <n v="2"/>
    <x v="40"/>
    <s v="Wed"/>
    <n v="0.33333333333333331"/>
  </r>
  <r>
    <n v="201942"/>
    <d v="2024-07-10T00:00:00"/>
    <n v="129825"/>
    <n v="200559"/>
    <x v="1"/>
    <x v="3"/>
    <n v="2"/>
    <n v="59.99"/>
    <s v="N"/>
    <s v=""/>
    <s v=""/>
    <n v="0"/>
    <n v="119.98"/>
    <n v="3"/>
    <x v="1"/>
    <s v="Wed"/>
    <n v="0.33333333333333331"/>
  </r>
  <r>
    <n v="201942"/>
    <d v="2024-07-10T00:00:00"/>
    <n v="129825"/>
    <n v="200549"/>
    <x v="1"/>
    <x v="1"/>
    <n v="3"/>
    <n v="18.989999999999998"/>
    <s v="N"/>
    <s v=""/>
    <s v=""/>
    <n v="0"/>
    <n v="56.97"/>
    <n v="3"/>
    <x v="1"/>
    <s v="Wed"/>
    <n v="0.33333333333333331"/>
  </r>
  <r>
    <n v="201943"/>
    <d v="2024-07-15T00:00:00"/>
    <n v="129503"/>
    <n v="100257"/>
    <x v="2"/>
    <x v="4"/>
    <n v="5"/>
    <n v="379"/>
    <s v="N"/>
    <s v=""/>
    <s v=""/>
    <n v="0"/>
    <n v="1895"/>
    <n v="6"/>
    <x v="41"/>
    <s v="Mon"/>
    <n v="0.25"/>
  </r>
  <r>
    <n v="201943"/>
    <d v="2024-07-15T00:00:00"/>
    <n v="129503"/>
    <n v="100255"/>
    <x v="2"/>
    <x v="22"/>
    <n v="1"/>
    <n v="1299"/>
    <s v="N"/>
    <s v=""/>
    <s v=""/>
    <n v="0"/>
    <n v="1299"/>
    <n v="4"/>
    <x v="1"/>
    <s v="Mon"/>
    <n v="0.25"/>
  </r>
  <r>
    <n v="201943"/>
    <d v="2024-07-15T00:00:00"/>
    <n v="129503"/>
    <n v="200554"/>
    <x v="1"/>
    <x v="6"/>
    <n v="1"/>
    <n v="67.989999999999995"/>
    <s v="N"/>
    <s v=""/>
    <s v=""/>
    <n v="0"/>
    <n v="67.989999999999995"/>
    <n v="3"/>
    <x v="1"/>
    <s v="Mon"/>
    <n v="0.25"/>
  </r>
  <r>
    <n v="201943"/>
    <d v="2024-07-15T00:00:00"/>
    <n v="129503"/>
    <n v="300189"/>
    <x v="0"/>
    <x v="10"/>
    <n v="1"/>
    <n v="24.99"/>
    <s v="N"/>
    <s v=""/>
    <s v=""/>
    <n v="0"/>
    <n v="24.99"/>
    <n v="1"/>
    <x v="1"/>
    <s v="Mon"/>
    <n v="0.25"/>
  </r>
  <r>
    <n v="201944"/>
    <d v="2024-07-12T00:00:00"/>
    <n v="127801"/>
    <n v="100254"/>
    <x v="2"/>
    <x v="9"/>
    <n v="1"/>
    <n v="799"/>
    <s v="N"/>
    <s v=""/>
    <s v=""/>
    <n v="0"/>
    <n v="799"/>
    <n v="4"/>
    <x v="42"/>
    <s v="Fri"/>
    <n v="0.5"/>
  </r>
  <r>
    <n v="201944"/>
    <d v="2024-07-12T00:00:00"/>
    <n v="127801"/>
    <n v="100254"/>
    <x v="2"/>
    <x v="9"/>
    <n v="1"/>
    <n v="799"/>
    <s v="N"/>
    <s v=""/>
    <s v=""/>
    <n v="0"/>
    <n v="799"/>
    <n v="6"/>
    <x v="1"/>
    <s v="Fri"/>
    <n v="0.5"/>
  </r>
  <r>
    <n v="201945"/>
    <d v="2024-07-11T00:00:00"/>
    <n v="118065"/>
    <n v="100249"/>
    <x v="2"/>
    <x v="8"/>
    <n v="1"/>
    <n v="249"/>
    <s v="N"/>
    <s v=""/>
    <s v=""/>
    <n v="0"/>
    <n v="249"/>
    <n v="6"/>
    <x v="43"/>
    <s v="Thu"/>
    <n v="0.25"/>
  </r>
  <r>
    <n v="201945"/>
    <d v="2024-07-11T00:00:00"/>
    <n v="118065"/>
    <n v="300190"/>
    <x v="0"/>
    <x v="0"/>
    <n v="1"/>
    <n v="35.99"/>
    <s v="N"/>
    <s v=""/>
    <s v=""/>
    <n v="0"/>
    <n v="35.99"/>
    <n v="3"/>
    <x v="1"/>
    <s v="Thu"/>
    <n v="0.25"/>
  </r>
  <r>
    <n v="201945"/>
    <d v="2024-07-11T00:00:00"/>
    <n v="118065"/>
    <n v="200559"/>
    <x v="1"/>
    <x v="3"/>
    <n v="3"/>
    <n v="59.99"/>
    <s v="N"/>
    <s v=""/>
    <s v=""/>
    <n v="0"/>
    <n v="179.97"/>
    <n v="3"/>
    <x v="1"/>
    <s v="Thu"/>
    <n v="0.25"/>
  </r>
  <r>
    <n v="201945"/>
    <d v="2024-07-11T00:00:00"/>
    <n v="118065"/>
    <n v="200549"/>
    <x v="1"/>
    <x v="1"/>
    <n v="4"/>
    <n v="18.989999999999998"/>
    <s v="N"/>
    <s v=""/>
    <s v=""/>
    <n v="0"/>
    <n v="75.959999999999994"/>
    <n v="4"/>
    <x v="1"/>
    <s v="Thu"/>
    <n v="0.25"/>
  </r>
  <r>
    <n v="201946"/>
    <d v="2024-07-11T00:00:00"/>
    <n v="104487"/>
    <n v="100250"/>
    <x v="2"/>
    <x v="16"/>
    <n v="3"/>
    <n v="189"/>
    <s v="N"/>
    <s v=""/>
    <s v=""/>
    <n v="0"/>
    <n v="567"/>
    <n v="3"/>
    <x v="44"/>
    <s v="Thu"/>
    <n v="1"/>
  </r>
  <r>
    <n v="201947"/>
    <d v="2024-07-20T00:00:00"/>
    <n v="114530"/>
    <n v="200555"/>
    <x v="1"/>
    <x v="27"/>
    <n v="1"/>
    <n v="39.99"/>
    <s v="Y"/>
    <s v="SUBSCRIBE10"/>
    <n v="0.1"/>
    <n v="3.9990000000000006"/>
    <n v="35.991"/>
    <n v="3"/>
    <x v="45"/>
    <s v="Sat"/>
    <n v="1"/>
  </r>
  <r>
    <n v="201948"/>
    <d v="2024-07-13T00:00:00"/>
    <n v="103089"/>
    <n v="300185"/>
    <x v="0"/>
    <x v="7"/>
    <n v="1"/>
    <n v="29.99"/>
    <s v="N"/>
    <s v=""/>
    <s v=""/>
    <n v="0"/>
    <n v="29.99"/>
    <n v="2"/>
    <x v="46"/>
    <s v="Sat"/>
    <n v="0.2"/>
  </r>
  <r>
    <n v="201948"/>
    <d v="2024-07-13T00:00:00"/>
    <n v="103089"/>
    <n v="200550"/>
    <x v="1"/>
    <x v="19"/>
    <n v="1"/>
    <n v="15.99"/>
    <s v="N"/>
    <s v=""/>
    <s v=""/>
    <n v="0"/>
    <n v="15.99"/>
    <n v="1"/>
    <x v="1"/>
    <s v="Sat"/>
    <n v="0.2"/>
  </r>
  <r>
    <n v="201948"/>
    <d v="2024-07-13T00:00:00"/>
    <n v="103089"/>
    <n v="300191"/>
    <x v="0"/>
    <x v="11"/>
    <n v="1"/>
    <n v="21.99"/>
    <s v="N"/>
    <s v=""/>
    <s v=""/>
    <n v="0"/>
    <n v="21.99"/>
    <n v="2"/>
    <x v="1"/>
    <s v="Sat"/>
    <n v="0.2"/>
  </r>
  <r>
    <n v="201948"/>
    <d v="2024-07-13T00:00:00"/>
    <n v="103089"/>
    <n v="200556"/>
    <x v="1"/>
    <x v="2"/>
    <n v="2"/>
    <n v="64.989999999999995"/>
    <s v="N"/>
    <s v=""/>
    <s v=""/>
    <n v="0"/>
    <n v="129.97999999999999"/>
    <n v="2"/>
    <x v="1"/>
    <s v="Sat"/>
    <n v="0.2"/>
  </r>
  <r>
    <n v="201948"/>
    <d v="2024-07-13T00:00:00"/>
    <n v="103089"/>
    <n v="200554"/>
    <x v="1"/>
    <x v="6"/>
    <n v="1"/>
    <n v="67.989999999999995"/>
    <s v="N"/>
    <s v=""/>
    <s v=""/>
    <n v="0"/>
    <n v="67.989999999999995"/>
    <n v="1"/>
    <x v="1"/>
    <s v="Sat"/>
    <n v="0.2"/>
  </r>
  <r>
    <n v="201949"/>
    <d v="2024-07-20T00:00:00"/>
    <n v="120778"/>
    <n v="100256"/>
    <x v="2"/>
    <x v="18"/>
    <n v="3"/>
    <n v="1499"/>
    <s v="N"/>
    <s v=""/>
    <s v=""/>
    <n v="0"/>
    <n v="4497"/>
    <n v="4"/>
    <x v="47"/>
    <s v="Sat"/>
    <n v="1"/>
  </r>
  <r>
    <n v="201950"/>
    <d v="2024-07-18T00:00:00"/>
    <n v="120035"/>
    <n v="200556"/>
    <x v="1"/>
    <x v="2"/>
    <n v="1"/>
    <n v="64.989999999999995"/>
    <s v="N"/>
    <s v=""/>
    <s v=""/>
    <n v="0"/>
    <n v="64.989999999999995"/>
    <n v="3"/>
    <x v="48"/>
    <s v="Thu"/>
    <n v="0.5"/>
  </r>
  <r>
    <n v="201950"/>
    <d v="2024-07-18T00:00:00"/>
    <n v="120035"/>
    <n v="300190"/>
    <x v="0"/>
    <x v="0"/>
    <n v="2"/>
    <n v="35.99"/>
    <s v="N"/>
    <s v=""/>
    <s v=""/>
    <n v="0"/>
    <n v="71.98"/>
    <n v="1"/>
    <x v="1"/>
    <s v="Thu"/>
    <n v="0.5"/>
  </r>
  <r>
    <n v="201951"/>
    <d v="2024-07-19T00:00:00"/>
    <n v="124378"/>
    <n v="300191"/>
    <x v="0"/>
    <x v="11"/>
    <n v="1"/>
    <n v="21.99"/>
    <s v="N"/>
    <s v=""/>
    <s v=""/>
    <n v="0"/>
    <n v="21.99"/>
    <n v="2"/>
    <x v="49"/>
    <s v="Fri"/>
    <n v="1"/>
  </r>
  <r>
    <n v="201952"/>
    <d v="2024-07-20T00:00:00"/>
    <n v="107889"/>
    <n v="300185"/>
    <x v="0"/>
    <x v="7"/>
    <n v="5"/>
    <n v="29.99"/>
    <s v="N"/>
    <s v=""/>
    <s v=""/>
    <n v="0"/>
    <n v="149.94999999999999"/>
    <n v="1"/>
    <x v="50"/>
    <s v="Sat"/>
    <n v="0.5"/>
  </r>
  <r>
    <n v="201952"/>
    <d v="2024-07-20T00:00:00"/>
    <n v="107889"/>
    <n v="100250"/>
    <x v="2"/>
    <x v="16"/>
    <n v="1"/>
    <n v="189"/>
    <s v="N"/>
    <s v=""/>
    <s v=""/>
    <n v="0"/>
    <n v="189"/>
    <n v="5"/>
    <x v="1"/>
    <s v="Sat"/>
    <n v="0.5"/>
  </r>
  <r>
    <n v="201953"/>
    <d v="2024-07-11T00:00:00"/>
    <n v="119169"/>
    <n v="100254"/>
    <x v="2"/>
    <x v="9"/>
    <n v="1"/>
    <n v="799"/>
    <s v="N"/>
    <s v=""/>
    <s v=""/>
    <n v="0"/>
    <n v="799"/>
    <n v="4"/>
    <x v="51"/>
    <s v="Thu"/>
    <n v="0.25"/>
  </r>
  <r>
    <n v="201953"/>
    <d v="2024-07-11T00:00:00"/>
    <n v="119169"/>
    <n v="300185"/>
    <x v="0"/>
    <x v="7"/>
    <n v="5"/>
    <n v="29.99"/>
    <s v="N"/>
    <s v=""/>
    <s v=""/>
    <n v="0"/>
    <n v="149.94999999999999"/>
    <n v="1"/>
    <x v="1"/>
    <s v="Thu"/>
    <n v="0.25"/>
  </r>
  <r>
    <n v="201953"/>
    <d v="2024-07-11T00:00:00"/>
    <n v="119169"/>
    <n v="200556"/>
    <x v="1"/>
    <x v="2"/>
    <n v="1"/>
    <n v="64.989999999999995"/>
    <s v="N"/>
    <s v=""/>
    <s v=""/>
    <n v="0"/>
    <n v="64.989999999999995"/>
    <n v="3"/>
    <x v="1"/>
    <s v="Thu"/>
    <n v="0.25"/>
  </r>
  <r>
    <n v="201953"/>
    <d v="2024-07-11T00:00:00"/>
    <n v="119169"/>
    <n v="100256"/>
    <x v="2"/>
    <x v="18"/>
    <n v="1"/>
    <n v="1499"/>
    <s v="N"/>
    <s v=""/>
    <s v=""/>
    <n v="0"/>
    <n v="1499"/>
    <n v="7"/>
    <x v="1"/>
    <s v="Thu"/>
    <n v="0.25"/>
  </r>
  <r>
    <n v="201954"/>
    <d v="2024-07-09T00:00:00"/>
    <n v="114724"/>
    <n v="200549"/>
    <x v="1"/>
    <x v="1"/>
    <n v="2"/>
    <n v="18.989999999999998"/>
    <s v="N"/>
    <s v=""/>
    <s v=""/>
    <n v="0"/>
    <n v="37.979999999999997"/>
    <n v="4"/>
    <x v="52"/>
    <s v="Tue"/>
    <n v="1"/>
  </r>
  <r>
    <n v="201955"/>
    <d v="2024-07-10T00:00:00"/>
    <n v="130645"/>
    <n v="200559"/>
    <x v="1"/>
    <x v="3"/>
    <n v="1"/>
    <n v="59.99"/>
    <s v="N"/>
    <s v=""/>
    <s v=""/>
    <n v="0"/>
    <n v="59.99"/>
    <n v="1"/>
    <x v="29"/>
    <s v="Wed"/>
    <n v="1"/>
  </r>
  <r>
    <n v="201956"/>
    <d v="2024-07-11T00:00:00"/>
    <n v="118310"/>
    <n v="200549"/>
    <x v="1"/>
    <x v="1"/>
    <n v="1"/>
    <n v="18.989999999999998"/>
    <s v="N"/>
    <s v=""/>
    <s v=""/>
    <n v="0"/>
    <n v="18.989999999999998"/>
    <n v="4"/>
    <x v="53"/>
    <s v="Thu"/>
    <n v="0.5"/>
  </r>
  <r>
    <n v="201956"/>
    <d v="2024-07-11T00:00:00"/>
    <n v="118310"/>
    <n v="200559"/>
    <x v="1"/>
    <x v="3"/>
    <n v="1"/>
    <n v="59.99"/>
    <s v="N"/>
    <s v=""/>
    <s v=""/>
    <n v="0"/>
    <n v="59.99"/>
    <n v="1"/>
    <x v="1"/>
    <s v="Thu"/>
    <n v="0.5"/>
  </r>
  <r>
    <n v="201957"/>
    <d v="2024-07-20T00:00:00"/>
    <n v="131933"/>
    <n v="100252"/>
    <x v="2"/>
    <x v="5"/>
    <n v="4"/>
    <n v="449"/>
    <s v="N"/>
    <s v=""/>
    <s v=""/>
    <n v="0"/>
    <n v="1796"/>
    <n v="4"/>
    <x v="54"/>
    <s v="Sat"/>
    <n v="1"/>
  </r>
  <r>
    <n v="201958"/>
    <d v="2024-07-13T00:00:00"/>
    <n v="108499"/>
    <n v="200549"/>
    <x v="1"/>
    <x v="1"/>
    <n v="3"/>
    <n v="18.989999999999998"/>
    <s v="N"/>
    <s v=""/>
    <s v=""/>
    <n v="0"/>
    <n v="56.97"/>
    <n v="4"/>
    <x v="55"/>
    <s v="Sat"/>
    <n v="0.33333333333333331"/>
  </r>
  <r>
    <n v="201958"/>
    <d v="2024-07-13T00:00:00"/>
    <n v="108499"/>
    <n v="300187"/>
    <x v="0"/>
    <x v="20"/>
    <n v="1"/>
    <n v="54.99"/>
    <s v="N"/>
    <s v=""/>
    <s v=""/>
    <n v="0"/>
    <n v="54.99"/>
    <n v="2"/>
    <x v="1"/>
    <s v="Sat"/>
    <n v="0.33333333333333331"/>
  </r>
  <r>
    <n v="201958"/>
    <d v="2024-07-13T00:00:00"/>
    <n v="108499"/>
    <n v="300191"/>
    <x v="0"/>
    <x v="11"/>
    <n v="1"/>
    <n v="21.99"/>
    <s v="N"/>
    <s v=""/>
    <s v=""/>
    <n v="0"/>
    <n v="21.99"/>
    <n v="4"/>
    <x v="1"/>
    <s v="Sat"/>
    <n v="0.33333333333333331"/>
  </r>
  <r>
    <n v="201959"/>
    <d v="2024-07-13T00:00:00"/>
    <n v="128338"/>
    <n v="100250"/>
    <x v="2"/>
    <x v="16"/>
    <n v="1"/>
    <n v="189"/>
    <s v="N"/>
    <s v=""/>
    <s v=""/>
    <n v="0"/>
    <n v="189"/>
    <n v="7"/>
    <x v="56"/>
    <s v="Sat"/>
    <n v="1"/>
  </r>
  <r>
    <n v="201960"/>
    <d v="2024-07-13T00:00:00"/>
    <n v="120865"/>
    <n v="200559"/>
    <x v="1"/>
    <x v="3"/>
    <n v="1"/>
    <n v="59.99"/>
    <s v="N"/>
    <s v=""/>
    <s v=""/>
    <n v="0"/>
    <n v="59.99"/>
    <n v="3"/>
    <x v="57"/>
    <s v="Sat"/>
    <n v="0.5"/>
  </r>
  <r>
    <n v="201960"/>
    <d v="2024-07-13T00:00:00"/>
    <n v="120865"/>
    <n v="300190"/>
    <x v="0"/>
    <x v="0"/>
    <n v="1"/>
    <n v="35.99"/>
    <s v="N"/>
    <s v=""/>
    <s v=""/>
    <n v="0"/>
    <n v="35.99"/>
    <n v="4"/>
    <x v="1"/>
    <s v="Sat"/>
    <n v="0.5"/>
  </r>
  <r>
    <n v="201961"/>
    <d v="2024-07-12T00:00:00"/>
    <n v="112865"/>
    <n v="100252"/>
    <x v="2"/>
    <x v="5"/>
    <n v="4"/>
    <n v="449"/>
    <s v="Y"/>
    <s v="SUMMER10"/>
    <n v="0.1"/>
    <n v="179.60000000000002"/>
    <n v="1616.4"/>
    <n v="6"/>
    <x v="58"/>
    <s v="Fri"/>
    <n v="1"/>
  </r>
  <r>
    <n v="201962"/>
    <d v="2024-07-21T00:00:00"/>
    <n v="121163"/>
    <n v="300185"/>
    <x v="0"/>
    <x v="7"/>
    <n v="2"/>
    <n v="29.99"/>
    <s v="N"/>
    <s v=""/>
    <s v=""/>
    <n v="0"/>
    <n v="59.98"/>
    <n v="1"/>
    <x v="4"/>
    <s v="Sun"/>
    <n v="1"/>
  </r>
  <r>
    <n v="201963"/>
    <d v="2024-07-09T00:00:00"/>
    <n v="113691"/>
    <n v="200558"/>
    <x v="1"/>
    <x v="12"/>
    <n v="4"/>
    <n v="18.989999999999998"/>
    <s v="N"/>
    <s v=""/>
    <s v=""/>
    <n v="0"/>
    <n v="75.959999999999994"/>
    <n v="1"/>
    <x v="59"/>
    <s v="Tue"/>
    <n v="0.25"/>
  </r>
  <r>
    <n v="201963"/>
    <d v="2024-07-09T00:00:00"/>
    <n v="113691"/>
    <n v="300191"/>
    <x v="0"/>
    <x v="11"/>
    <n v="1"/>
    <n v="21.99"/>
    <s v="N"/>
    <s v=""/>
    <s v=""/>
    <n v="0"/>
    <n v="21.99"/>
    <n v="4"/>
    <x v="1"/>
    <s v="Tue"/>
    <n v="0.25"/>
  </r>
  <r>
    <n v="201963"/>
    <d v="2024-07-09T00:00:00"/>
    <n v="113691"/>
    <n v="200549"/>
    <x v="1"/>
    <x v="1"/>
    <n v="1"/>
    <n v="18.989999999999998"/>
    <s v="N"/>
    <s v=""/>
    <s v=""/>
    <n v="0"/>
    <n v="18.989999999999998"/>
    <n v="1"/>
    <x v="1"/>
    <s v="Tue"/>
    <n v="0.25"/>
  </r>
  <r>
    <n v="201963"/>
    <d v="2024-07-09T00:00:00"/>
    <n v="113691"/>
    <n v="200559"/>
    <x v="1"/>
    <x v="3"/>
    <n v="4"/>
    <n v="59.99"/>
    <s v="N"/>
    <s v=""/>
    <s v=""/>
    <n v="0"/>
    <n v="239.96"/>
    <n v="4"/>
    <x v="1"/>
    <s v="Tue"/>
    <n v="0.25"/>
  </r>
  <r>
    <n v="201964"/>
    <d v="2024-07-19T00:00:00"/>
    <n v="130931"/>
    <n v="100252"/>
    <x v="2"/>
    <x v="5"/>
    <n v="3"/>
    <n v="449"/>
    <s v="N"/>
    <s v=""/>
    <s v=""/>
    <n v="0"/>
    <n v="1347"/>
    <n v="5"/>
    <x v="60"/>
    <s v="Fri"/>
    <n v="1"/>
  </r>
  <r>
    <n v="201965"/>
    <d v="2024-07-14T00:00:00"/>
    <n v="110179"/>
    <n v="200549"/>
    <x v="1"/>
    <x v="1"/>
    <n v="1"/>
    <n v="18.989999999999998"/>
    <s v="N"/>
    <s v=""/>
    <s v=""/>
    <n v="0"/>
    <n v="18.989999999999998"/>
    <n v="1"/>
    <x v="61"/>
    <s v="Sun"/>
    <n v="0.25"/>
  </r>
  <r>
    <n v="201965"/>
    <d v="2024-07-14T00:00:00"/>
    <n v="110179"/>
    <n v="200559"/>
    <x v="1"/>
    <x v="3"/>
    <n v="1"/>
    <n v="59.99"/>
    <s v="N"/>
    <s v=""/>
    <s v=""/>
    <n v="0"/>
    <n v="59.99"/>
    <n v="1"/>
    <x v="1"/>
    <s v="Sun"/>
    <n v="0.25"/>
  </r>
  <r>
    <n v="201965"/>
    <d v="2024-07-14T00:00:00"/>
    <n v="110179"/>
    <n v="200551"/>
    <x v="1"/>
    <x v="26"/>
    <n v="3"/>
    <n v="79.989999999999995"/>
    <s v="N"/>
    <s v=""/>
    <s v=""/>
    <n v="0"/>
    <n v="239.96999999999997"/>
    <n v="1"/>
    <x v="1"/>
    <s v="Sun"/>
    <n v="0.25"/>
  </r>
  <r>
    <n v="201965"/>
    <d v="2024-07-14T00:00:00"/>
    <n v="110179"/>
    <n v="300191"/>
    <x v="0"/>
    <x v="11"/>
    <n v="2"/>
    <n v="21.99"/>
    <s v="N"/>
    <s v=""/>
    <s v=""/>
    <n v="0"/>
    <n v="43.98"/>
    <n v="3"/>
    <x v="1"/>
    <s v="Sun"/>
    <n v="0.25"/>
  </r>
  <r>
    <n v="201966"/>
    <d v="2024-07-20T00:00:00"/>
    <n v="112462"/>
    <n v="200549"/>
    <x v="1"/>
    <x v="1"/>
    <n v="4"/>
    <n v="18.989999999999998"/>
    <s v="Y"/>
    <s v="SUMMER10"/>
    <n v="0.1"/>
    <n v="7.5960000000000001"/>
    <n v="68.36399999999999"/>
    <n v="1"/>
    <x v="62"/>
    <s v="Sat"/>
    <n v="0.25"/>
  </r>
  <r>
    <n v="201966"/>
    <d v="2024-07-20T00:00:00"/>
    <n v="112462"/>
    <n v="300185"/>
    <x v="0"/>
    <x v="7"/>
    <n v="1"/>
    <n v="29.99"/>
    <s v="Y"/>
    <s v="SUMMER10"/>
    <n v="0.1"/>
    <n v="2.9990000000000001"/>
    <n v="26.991"/>
    <n v="1"/>
    <x v="1"/>
    <s v="Sat"/>
    <n v="0.25"/>
  </r>
  <r>
    <n v="201966"/>
    <d v="2024-07-20T00:00:00"/>
    <n v="112462"/>
    <n v="100250"/>
    <x v="2"/>
    <x v="16"/>
    <n v="1"/>
    <n v="189"/>
    <s v="Y"/>
    <s v="SUMMER10"/>
    <n v="0.1"/>
    <n v="18.900000000000002"/>
    <n v="170.1"/>
    <n v="2"/>
    <x v="1"/>
    <s v="Sat"/>
    <n v="0.25"/>
  </r>
  <r>
    <n v="201966"/>
    <d v="2024-07-20T00:00:00"/>
    <n v="112462"/>
    <n v="200556"/>
    <x v="1"/>
    <x v="2"/>
    <n v="1"/>
    <n v="64.989999999999995"/>
    <s v="Y"/>
    <s v="SUMMER10"/>
    <n v="0.1"/>
    <n v="6.4989999999999997"/>
    <n v="58.490999999999993"/>
    <n v="1"/>
    <x v="1"/>
    <s v="Sat"/>
    <n v="0.25"/>
  </r>
  <r>
    <n v="201967"/>
    <d v="2024-07-19T00:00:00"/>
    <n v="114107"/>
    <n v="200556"/>
    <x v="1"/>
    <x v="2"/>
    <n v="4"/>
    <n v="64.989999999999995"/>
    <s v="N"/>
    <s v=""/>
    <s v=""/>
    <n v="0"/>
    <n v="259.95999999999998"/>
    <n v="2"/>
    <x v="63"/>
    <s v="Fri"/>
    <n v="0.2"/>
  </r>
  <r>
    <n v="201967"/>
    <d v="2024-07-19T00:00:00"/>
    <n v="114107"/>
    <n v="200549"/>
    <x v="1"/>
    <x v="1"/>
    <n v="1"/>
    <n v="18.989999999999998"/>
    <s v="N"/>
    <s v=""/>
    <s v=""/>
    <n v="0"/>
    <n v="18.989999999999998"/>
    <n v="2"/>
    <x v="1"/>
    <s v="Fri"/>
    <n v="0.2"/>
  </r>
  <r>
    <n v="201967"/>
    <d v="2024-07-19T00:00:00"/>
    <n v="114107"/>
    <n v="100254"/>
    <x v="2"/>
    <x v="9"/>
    <n v="5"/>
    <n v="799"/>
    <s v="N"/>
    <s v=""/>
    <s v=""/>
    <n v="0"/>
    <n v="3995"/>
    <n v="5"/>
    <x v="1"/>
    <s v="Fri"/>
    <n v="0.2"/>
  </r>
  <r>
    <n v="201967"/>
    <d v="2024-07-19T00:00:00"/>
    <n v="114107"/>
    <n v="200559"/>
    <x v="1"/>
    <x v="3"/>
    <n v="3"/>
    <n v="59.99"/>
    <s v="N"/>
    <s v=""/>
    <s v=""/>
    <n v="0"/>
    <n v="179.97"/>
    <n v="1"/>
    <x v="1"/>
    <s v="Fri"/>
    <n v="0.2"/>
  </r>
  <r>
    <n v="201967"/>
    <d v="2024-07-19T00:00:00"/>
    <n v="114107"/>
    <n v="100250"/>
    <x v="2"/>
    <x v="16"/>
    <n v="1"/>
    <n v="189"/>
    <s v="N"/>
    <s v=""/>
    <s v=""/>
    <n v="0"/>
    <n v="189"/>
    <n v="5"/>
    <x v="1"/>
    <s v="Fri"/>
    <n v="0.2"/>
  </r>
  <r>
    <n v="201968"/>
    <d v="2024-07-11T00:00:00"/>
    <n v="115285"/>
    <n v="300187"/>
    <x v="0"/>
    <x v="20"/>
    <n v="1"/>
    <n v="54.99"/>
    <s v="Y"/>
    <s v="SUMMER10"/>
    <n v="0.1"/>
    <n v="5.4990000000000006"/>
    <n v="49.491"/>
    <n v="1"/>
    <x v="64"/>
    <s v="Thu"/>
    <n v="0.5"/>
  </r>
  <r>
    <n v="201968"/>
    <d v="2024-07-11T00:00:00"/>
    <n v="115285"/>
    <n v="300191"/>
    <x v="0"/>
    <x v="11"/>
    <n v="1"/>
    <n v="21.99"/>
    <s v="Y"/>
    <s v="SUMMER10"/>
    <n v="0.1"/>
    <n v="2.1989999999999998"/>
    <n v="19.790999999999997"/>
    <n v="1"/>
    <x v="1"/>
    <s v="Thu"/>
    <n v="0.5"/>
  </r>
  <r>
    <n v="201969"/>
    <d v="2024-07-19T00:00:00"/>
    <n v="105656"/>
    <n v="200559"/>
    <x v="1"/>
    <x v="3"/>
    <n v="1"/>
    <n v="59.99"/>
    <s v="Y"/>
    <s v="SUMMER10"/>
    <n v="0.1"/>
    <n v="5.9990000000000006"/>
    <n v="53.991"/>
    <n v="2"/>
    <x v="65"/>
    <s v="Fri"/>
    <n v="1"/>
  </r>
  <r>
    <n v="201970"/>
    <d v="2024-07-09T00:00:00"/>
    <n v="110391"/>
    <n v="200556"/>
    <x v="1"/>
    <x v="2"/>
    <n v="5"/>
    <n v="64.989999999999995"/>
    <s v="N"/>
    <s v=""/>
    <s v=""/>
    <n v="0"/>
    <n v="324.95"/>
    <n v="2"/>
    <x v="66"/>
    <s v="Tue"/>
    <n v="1"/>
  </r>
  <r>
    <n v="201971"/>
    <d v="2024-07-19T00:00:00"/>
    <n v="129684"/>
    <n v="200549"/>
    <x v="1"/>
    <x v="1"/>
    <n v="1"/>
    <n v="18.989999999999998"/>
    <s v="Y"/>
    <s v="SUMMER10"/>
    <n v="0.1"/>
    <n v="1.899"/>
    <n v="17.090999999999998"/>
    <n v="4"/>
    <x v="67"/>
    <s v="Fri"/>
    <n v="1"/>
  </r>
  <r>
    <n v="201972"/>
    <d v="2024-07-09T00:00:00"/>
    <n v="106326"/>
    <n v="200549"/>
    <x v="1"/>
    <x v="1"/>
    <n v="1"/>
    <n v="18.989999999999998"/>
    <s v="N"/>
    <s v=""/>
    <s v=""/>
    <n v="0"/>
    <n v="18.989999999999998"/>
    <n v="2"/>
    <x v="6"/>
    <s v="Tue"/>
    <n v="1"/>
  </r>
  <r>
    <n v="201973"/>
    <d v="2024-07-20T00:00:00"/>
    <n v="120365"/>
    <n v="300187"/>
    <x v="0"/>
    <x v="20"/>
    <n v="5"/>
    <n v="54.99"/>
    <s v="Y"/>
    <s v="SUMMER10"/>
    <n v="0.1"/>
    <n v="27.495000000000001"/>
    <n v="247.45499999999998"/>
    <n v="2"/>
    <x v="68"/>
    <s v="Sat"/>
    <n v="0.2"/>
  </r>
  <r>
    <n v="201973"/>
    <d v="2024-07-20T00:00:00"/>
    <n v="120365"/>
    <n v="300191"/>
    <x v="0"/>
    <x v="11"/>
    <n v="2"/>
    <n v="21.99"/>
    <s v="Y"/>
    <s v="SUMMER10"/>
    <n v="0.1"/>
    <n v="4.3979999999999997"/>
    <n v="39.581999999999994"/>
    <n v="4"/>
    <x v="1"/>
    <s v="Sat"/>
    <n v="0.2"/>
  </r>
  <r>
    <n v="201973"/>
    <d v="2024-07-20T00:00:00"/>
    <n v="120365"/>
    <n v="300185"/>
    <x v="0"/>
    <x v="7"/>
    <n v="5"/>
    <n v="29.99"/>
    <s v="Y"/>
    <s v="SUMMER10"/>
    <n v="0.1"/>
    <n v="14.994999999999999"/>
    <n v="134.95499999999998"/>
    <n v="3"/>
    <x v="1"/>
    <s v="Sat"/>
    <n v="0.2"/>
  </r>
  <r>
    <n v="201973"/>
    <d v="2024-07-20T00:00:00"/>
    <n v="120365"/>
    <n v="200559"/>
    <x v="1"/>
    <x v="3"/>
    <n v="1"/>
    <n v="59.99"/>
    <s v="Y"/>
    <s v="SUMMER10"/>
    <n v="0.1"/>
    <n v="5.9990000000000006"/>
    <n v="53.991"/>
    <n v="1"/>
    <x v="1"/>
    <s v="Sat"/>
    <n v="0.2"/>
  </r>
  <r>
    <n v="201973"/>
    <d v="2024-07-20T00:00:00"/>
    <n v="120365"/>
    <n v="200556"/>
    <x v="1"/>
    <x v="2"/>
    <n v="1"/>
    <n v="64.989999999999995"/>
    <s v="Y"/>
    <s v="SUMMER10"/>
    <n v="0.1"/>
    <n v="6.4989999999999997"/>
    <n v="58.490999999999993"/>
    <n v="2"/>
    <x v="1"/>
    <s v="Sat"/>
    <n v="0.2"/>
  </r>
  <r>
    <n v="201974"/>
    <d v="2024-07-08T00:00:00"/>
    <n v="111269"/>
    <n v="200559"/>
    <x v="1"/>
    <x v="3"/>
    <n v="1"/>
    <n v="59.99"/>
    <s v="N"/>
    <s v=""/>
    <s v=""/>
    <n v="0"/>
    <n v="59.99"/>
    <n v="1"/>
    <x v="69"/>
    <s v="Mon"/>
    <n v="0.5"/>
  </r>
  <r>
    <n v="201974"/>
    <d v="2024-07-08T00:00:00"/>
    <n v="111269"/>
    <n v="100254"/>
    <x v="2"/>
    <x v="9"/>
    <n v="1"/>
    <n v="799"/>
    <s v="N"/>
    <s v=""/>
    <s v=""/>
    <n v="0"/>
    <n v="799"/>
    <n v="5"/>
    <x v="1"/>
    <s v="Mon"/>
    <n v="0.5"/>
  </r>
  <r>
    <n v="201975"/>
    <d v="2024-07-10T00:00:00"/>
    <n v="107671"/>
    <n v="100250"/>
    <x v="2"/>
    <x v="16"/>
    <n v="4"/>
    <n v="189"/>
    <s v="Y"/>
    <s v="SUMMER10"/>
    <n v="0.1"/>
    <n v="75.600000000000009"/>
    <n v="680.4"/>
    <n v="3"/>
    <x v="70"/>
    <s v="Wed"/>
    <n v="1"/>
  </r>
  <r>
    <n v="201976"/>
    <d v="2024-07-12T00:00:00"/>
    <n v="129686"/>
    <n v="100254"/>
    <x v="2"/>
    <x v="9"/>
    <n v="1"/>
    <n v="799"/>
    <s v="N"/>
    <s v=""/>
    <s v=""/>
    <n v="0"/>
    <n v="799"/>
    <n v="2"/>
    <x v="71"/>
    <s v="Fri"/>
    <n v="0.33333333333333331"/>
  </r>
  <r>
    <n v="201976"/>
    <d v="2024-07-12T00:00:00"/>
    <n v="129686"/>
    <n v="100249"/>
    <x v="2"/>
    <x v="8"/>
    <n v="1"/>
    <n v="249"/>
    <s v="N"/>
    <s v=""/>
    <s v=""/>
    <n v="0"/>
    <n v="249"/>
    <n v="3"/>
    <x v="1"/>
    <s v="Fri"/>
    <n v="0.33333333333333331"/>
  </r>
  <r>
    <n v="201976"/>
    <d v="2024-07-12T00:00:00"/>
    <n v="129686"/>
    <n v="200559"/>
    <x v="1"/>
    <x v="3"/>
    <n v="2"/>
    <n v="59.99"/>
    <s v="N"/>
    <s v=""/>
    <s v=""/>
    <n v="0"/>
    <n v="119.98"/>
    <n v="2"/>
    <x v="1"/>
    <s v="Fri"/>
    <n v="0.33333333333333331"/>
  </r>
  <r>
    <n v="201977"/>
    <d v="2024-07-12T00:00:00"/>
    <n v="126512"/>
    <n v="100254"/>
    <x v="2"/>
    <x v="9"/>
    <n v="3"/>
    <n v="799"/>
    <s v="Y"/>
    <s v="SUMMER10"/>
    <n v="0.1"/>
    <n v="239.70000000000002"/>
    <n v="2157.3000000000002"/>
    <n v="3"/>
    <x v="72"/>
    <s v="Fri"/>
    <n v="0.25"/>
  </r>
  <r>
    <n v="201977"/>
    <d v="2024-07-12T00:00:00"/>
    <n v="126512"/>
    <n v="200558"/>
    <x v="1"/>
    <x v="12"/>
    <n v="1"/>
    <n v="18.989999999999998"/>
    <s v="Y"/>
    <s v="SUMMER10"/>
    <n v="0.1"/>
    <n v="1.899"/>
    <n v="17.090999999999998"/>
    <n v="2"/>
    <x v="1"/>
    <s v="Fri"/>
    <n v="0.25"/>
  </r>
  <r>
    <n v="201977"/>
    <d v="2024-07-12T00:00:00"/>
    <n v="126512"/>
    <n v="200549"/>
    <x v="1"/>
    <x v="1"/>
    <n v="1"/>
    <n v="18.989999999999998"/>
    <s v="Y"/>
    <s v="SUMMER10"/>
    <n v="0.1"/>
    <n v="1.899"/>
    <n v="17.090999999999998"/>
    <n v="2"/>
    <x v="1"/>
    <s v="Fri"/>
    <n v="0.25"/>
  </r>
  <r>
    <n v="201977"/>
    <d v="2024-07-12T00:00:00"/>
    <n v="126512"/>
    <n v="300185"/>
    <x v="0"/>
    <x v="7"/>
    <n v="4"/>
    <n v="29.99"/>
    <s v="Y"/>
    <s v="SUMMER10"/>
    <n v="0.1"/>
    <n v="11.996"/>
    <n v="107.964"/>
    <n v="4"/>
    <x v="1"/>
    <s v="Fri"/>
    <n v="0.25"/>
  </r>
  <r>
    <n v="201978"/>
    <d v="2024-07-19T00:00:00"/>
    <n v="104414"/>
    <n v="200549"/>
    <x v="1"/>
    <x v="1"/>
    <n v="1"/>
    <n v="18.989999999999998"/>
    <s v="Y"/>
    <s v="SUMMER10"/>
    <n v="0.1"/>
    <n v="1.899"/>
    <n v="17.090999999999998"/>
    <n v="4"/>
    <x v="67"/>
    <s v="Fri"/>
    <n v="1"/>
  </r>
  <r>
    <n v="201979"/>
    <d v="2024-07-20T00:00:00"/>
    <n v="116000"/>
    <n v="100250"/>
    <x v="2"/>
    <x v="16"/>
    <n v="3"/>
    <n v="189"/>
    <s v="N"/>
    <s v=""/>
    <s v=""/>
    <n v="0"/>
    <n v="567"/>
    <n v="4"/>
    <x v="73"/>
    <s v="Sat"/>
    <n v="0.33333333333333331"/>
  </r>
  <r>
    <n v="201979"/>
    <d v="2024-07-20T00:00:00"/>
    <n v="116000"/>
    <n v="300191"/>
    <x v="0"/>
    <x v="11"/>
    <n v="1"/>
    <n v="21.99"/>
    <s v="N"/>
    <s v=""/>
    <s v=""/>
    <n v="0"/>
    <n v="21.99"/>
    <n v="1"/>
    <x v="1"/>
    <s v="Sat"/>
    <n v="0.33333333333333331"/>
  </r>
  <r>
    <n v="201979"/>
    <d v="2024-07-20T00:00:00"/>
    <n v="116000"/>
    <n v="200554"/>
    <x v="1"/>
    <x v="6"/>
    <n v="2"/>
    <n v="67.989999999999995"/>
    <s v="N"/>
    <s v=""/>
    <s v=""/>
    <n v="0"/>
    <n v="135.97999999999999"/>
    <n v="1"/>
    <x v="1"/>
    <s v="Sat"/>
    <n v="0.33333333333333331"/>
  </r>
  <r>
    <n v="201980"/>
    <d v="2024-07-20T00:00:00"/>
    <n v="122429"/>
    <n v="300189"/>
    <x v="0"/>
    <x v="10"/>
    <n v="1"/>
    <n v="24.99"/>
    <s v="N"/>
    <s v=""/>
    <s v=""/>
    <n v="0"/>
    <n v="24.99"/>
    <n v="4"/>
    <x v="74"/>
    <s v="Sat"/>
    <n v="0.5"/>
  </r>
  <r>
    <n v="201980"/>
    <d v="2024-07-20T00:00:00"/>
    <n v="122429"/>
    <n v="300185"/>
    <x v="0"/>
    <x v="7"/>
    <n v="2"/>
    <n v="29.99"/>
    <s v="N"/>
    <s v=""/>
    <s v=""/>
    <n v="0"/>
    <n v="59.98"/>
    <n v="1"/>
    <x v="1"/>
    <s v="Sat"/>
    <n v="0.5"/>
  </r>
  <r>
    <n v="201981"/>
    <d v="2024-07-11T00:00:00"/>
    <n v="113511"/>
    <n v="300186"/>
    <x v="0"/>
    <x v="25"/>
    <n v="1"/>
    <n v="49.99"/>
    <s v="Y"/>
    <s v="SUMMER10"/>
    <n v="0.1"/>
    <n v="4.9990000000000006"/>
    <n v="44.991"/>
    <n v="2"/>
    <x v="75"/>
    <s v="Thu"/>
    <n v="0.33333333333333331"/>
  </r>
  <r>
    <n v="201981"/>
    <d v="2024-07-11T00:00:00"/>
    <n v="113511"/>
    <n v="100255"/>
    <x v="2"/>
    <x v="22"/>
    <n v="1"/>
    <n v="1299"/>
    <s v="Y"/>
    <s v="SUMMER10"/>
    <n v="0.1"/>
    <n v="129.9"/>
    <n v="1169.0999999999999"/>
    <n v="3"/>
    <x v="1"/>
    <s v="Thu"/>
    <n v="0.33333333333333331"/>
  </r>
  <r>
    <n v="201981"/>
    <d v="2024-07-11T00:00:00"/>
    <n v="113511"/>
    <n v="300190"/>
    <x v="0"/>
    <x v="0"/>
    <n v="1"/>
    <n v="35.99"/>
    <s v="Y"/>
    <s v="SUMMER10"/>
    <n v="0.1"/>
    <n v="3.5990000000000002"/>
    <n v="32.391000000000005"/>
    <n v="1"/>
    <x v="1"/>
    <s v="Thu"/>
    <n v="0.33333333333333331"/>
  </r>
  <r>
    <n v="201982"/>
    <d v="2024-07-12T00:00:00"/>
    <n v="104234"/>
    <n v="200553"/>
    <x v="1"/>
    <x v="15"/>
    <n v="2"/>
    <n v="29.99"/>
    <s v="N"/>
    <s v=""/>
    <s v=""/>
    <n v="0"/>
    <n v="59.98"/>
    <n v="3"/>
    <x v="4"/>
    <s v="Fri"/>
    <n v="1"/>
  </r>
  <r>
    <n v="201983"/>
    <d v="2024-07-18T00:00:00"/>
    <n v="109614"/>
    <n v="200559"/>
    <x v="1"/>
    <x v="3"/>
    <n v="3"/>
    <n v="59.99"/>
    <s v="N"/>
    <s v=""/>
    <s v=""/>
    <n v="0"/>
    <n v="179.97"/>
    <n v="4"/>
    <x v="76"/>
    <s v="Thu"/>
    <n v="0.5"/>
  </r>
  <r>
    <n v="201983"/>
    <d v="2024-07-18T00:00:00"/>
    <n v="109614"/>
    <n v="200549"/>
    <x v="1"/>
    <x v="1"/>
    <n v="1"/>
    <n v="18.989999999999998"/>
    <s v="N"/>
    <s v=""/>
    <s v=""/>
    <n v="0"/>
    <n v="18.989999999999998"/>
    <n v="3"/>
    <x v="1"/>
    <s v="Thu"/>
    <n v="0.5"/>
  </r>
  <r>
    <n v="201984"/>
    <d v="2024-07-17T00:00:00"/>
    <n v="107996"/>
    <n v="300186"/>
    <x v="0"/>
    <x v="25"/>
    <n v="1"/>
    <n v="49.99"/>
    <s v="N"/>
    <s v=""/>
    <s v=""/>
    <n v="0"/>
    <n v="49.99"/>
    <n v="2"/>
    <x v="77"/>
    <s v="Wed"/>
    <n v="0.16666666666666666"/>
  </r>
  <r>
    <n v="201984"/>
    <d v="2024-07-17T00:00:00"/>
    <n v="107996"/>
    <n v="100253"/>
    <x v="2"/>
    <x v="28"/>
    <n v="1"/>
    <n v="279"/>
    <s v="N"/>
    <s v=""/>
    <s v=""/>
    <n v="0"/>
    <n v="279"/>
    <n v="5"/>
    <x v="1"/>
    <s v="Wed"/>
    <n v="0.16666666666666666"/>
  </r>
  <r>
    <n v="201984"/>
    <d v="2024-07-17T00:00:00"/>
    <n v="107996"/>
    <n v="100253"/>
    <x v="2"/>
    <x v="28"/>
    <n v="2"/>
    <n v="279"/>
    <s v="N"/>
    <s v=""/>
    <s v=""/>
    <n v="0"/>
    <n v="558"/>
    <n v="5"/>
    <x v="1"/>
    <s v="Wed"/>
    <n v="0.16666666666666666"/>
  </r>
  <r>
    <n v="201984"/>
    <d v="2024-07-17T00:00:00"/>
    <n v="107996"/>
    <n v="100252"/>
    <x v="2"/>
    <x v="5"/>
    <n v="4"/>
    <n v="449"/>
    <s v="N"/>
    <s v=""/>
    <s v=""/>
    <n v="0"/>
    <n v="1796"/>
    <n v="7"/>
    <x v="1"/>
    <s v="Wed"/>
    <n v="0.16666666666666666"/>
  </r>
  <r>
    <n v="201984"/>
    <d v="2024-07-17T00:00:00"/>
    <n v="107996"/>
    <n v="300191"/>
    <x v="0"/>
    <x v="11"/>
    <n v="2"/>
    <n v="21.99"/>
    <s v="N"/>
    <s v=""/>
    <s v=""/>
    <n v="0"/>
    <n v="43.98"/>
    <n v="4"/>
    <x v="1"/>
    <s v="Wed"/>
    <n v="0.16666666666666666"/>
  </r>
  <r>
    <n v="201984"/>
    <d v="2024-07-17T00:00:00"/>
    <n v="107996"/>
    <n v="200556"/>
    <x v="1"/>
    <x v="2"/>
    <n v="3"/>
    <n v="64.989999999999995"/>
    <s v="N"/>
    <s v=""/>
    <s v=""/>
    <n v="0"/>
    <n v="194.96999999999997"/>
    <n v="1"/>
    <x v="1"/>
    <s v="Wed"/>
    <n v="0.16666666666666666"/>
  </r>
  <r>
    <n v="201985"/>
    <d v="2024-07-13T00:00:00"/>
    <n v="120066"/>
    <n v="200549"/>
    <x v="1"/>
    <x v="1"/>
    <n v="1"/>
    <n v="18.989999999999998"/>
    <s v="N"/>
    <s v=""/>
    <s v=""/>
    <n v="0"/>
    <n v="18.989999999999998"/>
    <n v="1"/>
    <x v="78"/>
    <s v="Sat"/>
    <n v="0.25"/>
  </r>
  <r>
    <n v="201985"/>
    <d v="2024-07-13T00:00:00"/>
    <n v="120066"/>
    <n v="200549"/>
    <x v="1"/>
    <x v="1"/>
    <n v="2"/>
    <n v="18.989999999999998"/>
    <s v="N"/>
    <s v=""/>
    <s v=""/>
    <n v="0"/>
    <n v="37.979999999999997"/>
    <n v="4"/>
    <x v="1"/>
    <s v="Sat"/>
    <n v="0.25"/>
  </r>
  <r>
    <n v="201985"/>
    <d v="2024-07-13T00:00:00"/>
    <n v="120066"/>
    <n v="200559"/>
    <x v="1"/>
    <x v="3"/>
    <n v="3"/>
    <n v="59.99"/>
    <s v="N"/>
    <s v=""/>
    <s v=""/>
    <n v="0"/>
    <n v="179.97"/>
    <n v="4"/>
    <x v="1"/>
    <s v="Sat"/>
    <n v="0.25"/>
  </r>
  <r>
    <n v="201985"/>
    <d v="2024-07-13T00:00:00"/>
    <n v="120066"/>
    <n v="100253"/>
    <x v="2"/>
    <x v="28"/>
    <n v="1"/>
    <n v="279"/>
    <s v="N"/>
    <s v=""/>
    <s v=""/>
    <n v="0"/>
    <n v="279"/>
    <n v="4"/>
    <x v="1"/>
    <s v="Sat"/>
    <n v="0.25"/>
  </r>
  <r>
    <n v="201986"/>
    <d v="2024-07-19T00:00:00"/>
    <n v="114740"/>
    <n v="200549"/>
    <x v="1"/>
    <x v="1"/>
    <n v="1"/>
    <n v="18.989999999999998"/>
    <s v="N"/>
    <s v=""/>
    <s v=""/>
    <n v="0"/>
    <n v="18.989999999999998"/>
    <n v="1"/>
    <x v="6"/>
    <s v="Fri"/>
    <n v="1"/>
  </r>
  <r>
    <n v="201987"/>
    <d v="2024-07-14T00:00:00"/>
    <n v="108268"/>
    <n v="100256"/>
    <x v="2"/>
    <x v="18"/>
    <n v="1"/>
    <n v="1499"/>
    <s v="N"/>
    <s v=""/>
    <s v=""/>
    <n v="0"/>
    <n v="1499"/>
    <n v="6"/>
    <x v="79"/>
    <s v="Sun"/>
    <n v="0.33333333333333331"/>
  </r>
  <r>
    <n v="201987"/>
    <d v="2024-07-14T00:00:00"/>
    <n v="108268"/>
    <n v="200556"/>
    <x v="1"/>
    <x v="2"/>
    <n v="1"/>
    <n v="64.989999999999995"/>
    <s v="N"/>
    <s v=""/>
    <s v=""/>
    <n v="0"/>
    <n v="64.989999999999995"/>
    <n v="4"/>
    <x v="1"/>
    <s v="Sun"/>
    <n v="0.33333333333333331"/>
  </r>
  <r>
    <n v="201987"/>
    <d v="2024-07-14T00:00:00"/>
    <n v="108268"/>
    <n v="100248"/>
    <x v="2"/>
    <x v="24"/>
    <n v="1"/>
    <n v="199"/>
    <s v="N"/>
    <s v=""/>
    <s v=""/>
    <n v="0"/>
    <n v="199"/>
    <n v="7"/>
    <x v="1"/>
    <s v="Sun"/>
    <n v="0.33333333333333331"/>
  </r>
  <r>
    <n v="201988"/>
    <d v="2024-07-20T00:00:00"/>
    <n v="102376"/>
    <n v="200559"/>
    <x v="1"/>
    <x v="3"/>
    <n v="1"/>
    <n v="59.99"/>
    <s v="N"/>
    <s v=""/>
    <s v=""/>
    <n v="0"/>
    <n v="59.99"/>
    <n v="3"/>
    <x v="29"/>
    <s v="Sat"/>
    <n v="1"/>
  </r>
  <r>
    <n v="201989"/>
    <d v="2024-07-20T00:00:00"/>
    <n v="110397"/>
    <n v="100252"/>
    <x v="2"/>
    <x v="5"/>
    <n v="1"/>
    <n v="449"/>
    <s v="N"/>
    <s v=""/>
    <s v=""/>
    <n v="0"/>
    <n v="449"/>
    <n v="5"/>
    <x v="80"/>
    <s v="Sat"/>
    <n v="1"/>
  </r>
  <r>
    <n v="201990"/>
    <d v="2024-07-09T00:00:00"/>
    <n v="103467"/>
    <n v="100257"/>
    <x v="2"/>
    <x v="4"/>
    <n v="2"/>
    <n v="379"/>
    <s v="N"/>
    <s v=""/>
    <s v=""/>
    <n v="0"/>
    <n v="758"/>
    <n v="3"/>
    <x v="81"/>
    <s v="Tue"/>
    <n v="0.2"/>
  </r>
  <r>
    <n v="201990"/>
    <d v="2024-07-09T00:00:00"/>
    <n v="103467"/>
    <n v="200559"/>
    <x v="1"/>
    <x v="3"/>
    <n v="2"/>
    <n v="59.99"/>
    <s v="N"/>
    <s v=""/>
    <s v=""/>
    <n v="0"/>
    <n v="119.98"/>
    <n v="4"/>
    <x v="1"/>
    <s v="Tue"/>
    <n v="0.2"/>
  </r>
  <r>
    <n v="201990"/>
    <d v="2024-07-09T00:00:00"/>
    <n v="103467"/>
    <n v="300187"/>
    <x v="0"/>
    <x v="20"/>
    <n v="2"/>
    <n v="54.99"/>
    <s v="N"/>
    <s v=""/>
    <s v=""/>
    <n v="0"/>
    <n v="109.98"/>
    <n v="2"/>
    <x v="1"/>
    <s v="Tue"/>
    <n v="0.2"/>
  </r>
  <r>
    <n v="201990"/>
    <d v="2024-07-09T00:00:00"/>
    <n v="103467"/>
    <n v="300191"/>
    <x v="0"/>
    <x v="11"/>
    <n v="1"/>
    <n v="21.99"/>
    <s v="N"/>
    <s v=""/>
    <s v=""/>
    <n v="0"/>
    <n v="21.99"/>
    <n v="1"/>
    <x v="1"/>
    <s v="Tue"/>
    <n v="0.2"/>
  </r>
  <r>
    <n v="201990"/>
    <d v="2024-07-09T00:00:00"/>
    <n v="103467"/>
    <n v="100252"/>
    <x v="2"/>
    <x v="5"/>
    <n v="2"/>
    <n v="449"/>
    <s v="N"/>
    <s v=""/>
    <s v=""/>
    <n v="0"/>
    <n v="898"/>
    <n v="2"/>
    <x v="1"/>
    <s v="Tue"/>
    <n v="0.2"/>
  </r>
  <r>
    <n v="201991"/>
    <d v="2024-07-11T00:00:00"/>
    <n v="121627"/>
    <n v="100250"/>
    <x v="2"/>
    <x v="16"/>
    <n v="1"/>
    <n v="189"/>
    <s v="N"/>
    <s v=""/>
    <s v=""/>
    <n v="0"/>
    <n v="189"/>
    <n v="4"/>
    <x v="56"/>
    <s v="Thu"/>
    <n v="1"/>
  </r>
  <r>
    <n v="201992"/>
    <d v="2024-07-19T00:00:00"/>
    <n v="102707"/>
    <n v="200556"/>
    <x v="1"/>
    <x v="2"/>
    <n v="1"/>
    <n v="64.989999999999995"/>
    <s v="N"/>
    <s v=""/>
    <s v=""/>
    <n v="0"/>
    <n v="64.989999999999995"/>
    <n v="1"/>
    <x v="82"/>
    <s v="Fri"/>
    <n v="1"/>
  </r>
  <r>
    <n v="201993"/>
    <d v="2024-07-13T00:00:00"/>
    <n v="130011"/>
    <n v="200549"/>
    <x v="1"/>
    <x v="1"/>
    <n v="2"/>
    <n v="18.989999999999998"/>
    <s v="Y"/>
    <s v="SUMMER10"/>
    <n v="0.1"/>
    <n v="3.798"/>
    <n v="34.181999999999995"/>
    <n v="4"/>
    <x v="83"/>
    <s v="Sat"/>
    <n v="1"/>
  </r>
  <r>
    <n v="201994"/>
    <d v="2024-07-11T00:00:00"/>
    <n v="109602"/>
    <n v="100251"/>
    <x v="2"/>
    <x v="14"/>
    <n v="3"/>
    <n v="399"/>
    <s v="N"/>
    <s v=""/>
    <s v=""/>
    <n v="0"/>
    <n v="1197"/>
    <n v="6"/>
    <x v="84"/>
    <s v="Thu"/>
    <n v="0.5"/>
  </r>
  <r>
    <n v="201994"/>
    <d v="2024-07-11T00:00:00"/>
    <n v="109602"/>
    <n v="300187"/>
    <x v="0"/>
    <x v="20"/>
    <n v="2"/>
    <n v="54.99"/>
    <s v="N"/>
    <s v=""/>
    <s v=""/>
    <n v="0"/>
    <n v="109.98"/>
    <n v="3"/>
    <x v="1"/>
    <s v="Thu"/>
    <n v="0.5"/>
  </r>
  <r>
    <n v="201995"/>
    <d v="2024-07-15T00:00:00"/>
    <n v="106983"/>
    <n v="100250"/>
    <x v="2"/>
    <x v="16"/>
    <n v="3"/>
    <n v="189"/>
    <s v="N"/>
    <s v=""/>
    <s v=""/>
    <n v="0"/>
    <n v="567"/>
    <n v="7"/>
    <x v="44"/>
    <s v="Mon"/>
    <n v="1"/>
  </r>
  <r>
    <n v="201996"/>
    <d v="2024-07-15T00:00:00"/>
    <n v="103634"/>
    <n v="200556"/>
    <x v="1"/>
    <x v="2"/>
    <n v="1"/>
    <n v="64.989999999999995"/>
    <s v="N"/>
    <s v=""/>
    <s v=""/>
    <n v="0"/>
    <n v="64.989999999999995"/>
    <n v="4"/>
    <x v="82"/>
    <s v="Mon"/>
    <n v="1"/>
  </r>
  <r>
    <n v="201997"/>
    <d v="2024-07-19T00:00:00"/>
    <n v="130814"/>
    <n v="300187"/>
    <x v="0"/>
    <x v="20"/>
    <n v="1"/>
    <n v="54.99"/>
    <s v="N"/>
    <s v=""/>
    <s v=""/>
    <n v="0"/>
    <n v="54.99"/>
    <n v="3"/>
    <x v="85"/>
    <s v="Fri"/>
    <n v="1"/>
  </r>
  <r>
    <n v="201998"/>
    <d v="2024-07-19T00:00:00"/>
    <n v="103962"/>
    <n v="100253"/>
    <x v="2"/>
    <x v="28"/>
    <n v="1"/>
    <n v="279"/>
    <s v="N"/>
    <s v=""/>
    <s v=""/>
    <n v="0"/>
    <n v="279"/>
    <n v="4"/>
    <x v="86"/>
    <s v="Fri"/>
    <n v="0.25"/>
  </r>
  <r>
    <n v="201998"/>
    <d v="2024-07-19T00:00:00"/>
    <n v="103962"/>
    <n v="200549"/>
    <x v="1"/>
    <x v="1"/>
    <n v="1"/>
    <n v="18.989999999999998"/>
    <s v="N"/>
    <s v=""/>
    <s v=""/>
    <n v="0"/>
    <n v="18.989999999999998"/>
    <n v="3"/>
    <x v="1"/>
    <s v="Fri"/>
    <n v="0.25"/>
  </r>
  <r>
    <n v="201998"/>
    <d v="2024-07-19T00:00:00"/>
    <n v="103962"/>
    <n v="100257"/>
    <x v="2"/>
    <x v="4"/>
    <n v="2"/>
    <n v="379"/>
    <s v="N"/>
    <s v=""/>
    <s v=""/>
    <n v="0"/>
    <n v="758"/>
    <n v="7"/>
    <x v="1"/>
    <s v="Fri"/>
    <n v="0.25"/>
  </r>
  <r>
    <n v="201998"/>
    <d v="2024-07-19T00:00:00"/>
    <n v="103962"/>
    <n v="200558"/>
    <x v="1"/>
    <x v="12"/>
    <n v="4"/>
    <n v="18.989999999999998"/>
    <s v="N"/>
    <s v=""/>
    <s v=""/>
    <n v="0"/>
    <n v="75.959999999999994"/>
    <n v="4"/>
    <x v="1"/>
    <s v="Fri"/>
    <n v="0.25"/>
  </r>
  <r>
    <n v="201999"/>
    <d v="2024-07-13T00:00:00"/>
    <n v="110941"/>
    <n v="300185"/>
    <x v="0"/>
    <x v="7"/>
    <n v="1"/>
    <n v="29.99"/>
    <s v="Y"/>
    <s v="SUMMER10"/>
    <n v="0.1"/>
    <n v="2.9990000000000001"/>
    <n v="26.991"/>
    <n v="1"/>
    <x v="87"/>
    <s v="Sat"/>
    <n v="1"/>
  </r>
  <r>
    <n v="202000"/>
    <d v="2024-07-10T00:00:00"/>
    <n v="105602"/>
    <n v="300185"/>
    <x v="0"/>
    <x v="7"/>
    <n v="4"/>
    <n v="29.99"/>
    <s v="N"/>
    <s v=""/>
    <s v=""/>
    <n v="0"/>
    <n v="119.96"/>
    <n v="3"/>
    <x v="88"/>
    <s v="Wed"/>
    <n v="0.5"/>
  </r>
  <r>
    <n v="202000"/>
    <d v="2024-07-10T00:00:00"/>
    <n v="105602"/>
    <n v="100252"/>
    <x v="2"/>
    <x v="5"/>
    <n v="1"/>
    <n v="449"/>
    <s v="N"/>
    <s v=""/>
    <s v=""/>
    <n v="0"/>
    <n v="449"/>
    <n v="2"/>
    <x v="1"/>
    <s v="Wed"/>
    <n v="0.5"/>
  </r>
  <r>
    <n v="202001"/>
    <d v="2024-07-15T00:00:00"/>
    <n v="131405"/>
    <n v="300185"/>
    <x v="0"/>
    <x v="7"/>
    <n v="1"/>
    <n v="29.99"/>
    <s v="Y"/>
    <s v="SUMMER10"/>
    <n v="0.1"/>
    <n v="2.9990000000000001"/>
    <n v="26.991"/>
    <n v="4"/>
    <x v="89"/>
    <s v="Mon"/>
    <n v="0.25"/>
  </r>
  <r>
    <n v="202001"/>
    <d v="2024-07-15T00:00:00"/>
    <n v="131405"/>
    <n v="200559"/>
    <x v="1"/>
    <x v="3"/>
    <n v="1"/>
    <n v="59.99"/>
    <s v="Y"/>
    <s v="SUMMER10"/>
    <n v="0.1"/>
    <n v="5.9990000000000006"/>
    <n v="53.991"/>
    <n v="1"/>
    <x v="1"/>
    <s v="Mon"/>
    <n v="0.25"/>
  </r>
  <r>
    <n v="202001"/>
    <d v="2024-07-15T00:00:00"/>
    <n v="131405"/>
    <n v="200553"/>
    <x v="1"/>
    <x v="15"/>
    <n v="3"/>
    <n v="29.99"/>
    <s v="Y"/>
    <s v="SUMMER10"/>
    <n v="0.1"/>
    <n v="8.9969999999999999"/>
    <n v="80.972999999999999"/>
    <n v="4"/>
    <x v="1"/>
    <s v="Mon"/>
    <n v="0.25"/>
  </r>
  <r>
    <n v="202001"/>
    <d v="2024-07-15T00:00:00"/>
    <n v="131405"/>
    <n v="300185"/>
    <x v="0"/>
    <x v="7"/>
    <n v="1"/>
    <n v="29.99"/>
    <s v="Y"/>
    <s v="SUMMER10"/>
    <n v="0.1"/>
    <n v="2.9990000000000001"/>
    <n v="26.991"/>
    <n v="2"/>
    <x v="1"/>
    <s v="Mon"/>
    <n v="0.25"/>
  </r>
  <r>
    <n v="202002"/>
    <d v="2024-07-20T00:00:00"/>
    <n v="116404"/>
    <n v="100253"/>
    <x v="2"/>
    <x v="28"/>
    <n v="1"/>
    <n v="279"/>
    <s v="N"/>
    <s v=""/>
    <s v=""/>
    <n v="0"/>
    <n v="279"/>
    <n v="5"/>
    <x v="90"/>
    <s v="Sat"/>
    <n v="1"/>
  </r>
  <r>
    <n v="202003"/>
    <d v="2024-07-12T00:00:00"/>
    <n v="131370"/>
    <n v="200558"/>
    <x v="1"/>
    <x v="12"/>
    <n v="1"/>
    <n v="18.989999999999998"/>
    <s v="N"/>
    <s v=""/>
    <s v=""/>
    <n v="0"/>
    <n v="18.989999999999998"/>
    <n v="3"/>
    <x v="6"/>
    <s v="Fri"/>
    <n v="1"/>
  </r>
  <r>
    <n v="202004"/>
    <d v="2024-07-20T00:00:00"/>
    <n v="108698"/>
    <n v="300191"/>
    <x v="0"/>
    <x v="11"/>
    <n v="1"/>
    <n v="21.99"/>
    <s v="Y"/>
    <s v="SUMMER10"/>
    <n v="0.1"/>
    <n v="2.1989999999999998"/>
    <n v="19.790999999999997"/>
    <n v="4"/>
    <x v="91"/>
    <s v="Sat"/>
    <n v="1"/>
  </r>
  <r>
    <n v="202005"/>
    <d v="2024-07-12T00:00:00"/>
    <n v="120115"/>
    <n v="300190"/>
    <x v="0"/>
    <x v="0"/>
    <n v="4"/>
    <n v="35.99"/>
    <s v="N"/>
    <s v=""/>
    <s v=""/>
    <n v="0"/>
    <n v="143.96"/>
    <n v="3"/>
    <x v="92"/>
    <s v="Fri"/>
    <n v="0.16666666666666666"/>
  </r>
  <r>
    <n v="202005"/>
    <d v="2024-07-12T00:00:00"/>
    <n v="120115"/>
    <n v="200556"/>
    <x v="1"/>
    <x v="2"/>
    <n v="4"/>
    <n v="64.989999999999995"/>
    <s v="N"/>
    <s v=""/>
    <s v=""/>
    <n v="0"/>
    <n v="259.95999999999998"/>
    <n v="3"/>
    <x v="1"/>
    <s v="Fri"/>
    <n v="0.16666666666666666"/>
  </r>
  <r>
    <n v="202005"/>
    <d v="2024-07-12T00:00:00"/>
    <n v="120115"/>
    <n v="100252"/>
    <x v="2"/>
    <x v="5"/>
    <n v="1"/>
    <n v="449"/>
    <s v="N"/>
    <s v=""/>
    <s v=""/>
    <n v="0"/>
    <n v="449"/>
    <n v="5"/>
    <x v="1"/>
    <s v="Fri"/>
    <n v="0.16666666666666666"/>
  </r>
  <r>
    <n v="202005"/>
    <d v="2024-07-12T00:00:00"/>
    <n v="120115"/>
    <n v="300185"/>
    <x v="0"/>
    <x v="7"/>
    <n v="1"/>
    <n v="29.99"/>
    <s v="N"/>
    <s v=""/>
    <s v=""/>
    <n v="0"/>
    <n v="29.99"/>
    <n v="3"/>
    <x v="1"/>
    <s v="Fri"/>
    <n v="0.16666666666666666"/>
  </r>
  <r>
    <n v="202005"/>
    <d v="2024-07-12T00:00:00"/>
    <n v="120115"/>
    <n v="200556"/>
    <x v="1"/>
    <x v="2"/>
    <n v="1"/>
    <n v="64.989999999999995"/>
    <s v="N"/>
    <s v=""/>
    <s v=""/>
    <n v="0"/>
    <n v="64.989999999999995"/>
    <n v="3"/>
    <x v="1"/>
    <s v="Fri"/>
    <n v="0.16666666666666666"/>
  </r>
  <r>
    <n v="202005"/>
    <d v="2024-07-12T00:00:00"/>
    <n v="120115"/>
    <n v="100252"/>
    <x v="2"/>
    <x v="5"/>
    <n v="1"/>
    <n v="449"/>
    <s v="N"/>
    <s v=""/>
    <s v=""/>
    <n v="0"/>
    <n v="449"/>
    <n v="5"/>
    <x v="1"/>
    <s v="Fri"/>
    <n v="0.16666666666666666"/>
  </r>
  <r>
    <n v="202006"/>
    <d v="2024-07-19T00:00:00"/>
    <n v="105684"/>
    <n v="200555"/>
    <x v="1"/>
    <x v="27"/>
    <n v="1"/>
    <n v="39.99"/>
    <s v="N"/>
    <s v=""/>
    <s v=""/>
    <n v="0"/>
    <n v="39.99"/>
    <n v="3"/>
    <x v="93"/>
    <s v="Fri"/>
    <n v="0.5"/>
  </r>
  <r>
    <n v="202006"/>
    <d v="2024-07-19T00:00:00"/>
    <n v="105684"/>
    <n v="200549"/>
    <x v="1"/>
    <x v="1"/>
    <n v="4"/>
    <n v="18.989999999999998"/>
    <s v="N"/>
    <s v=""/>
    <s v=""/>
    <n v="0"/>
    <n v="75.959999999999994"/>
    <n v="3"/>
    <x v="1"/>
    <s v="Fri"/>
    <n v="0.5"/>
  </r>
  <r>
    <n v="202007"/>
    <d v="2024-07-19T00:00:00"/>
    <n v="113820"/>
    <n v="100250"/>
    <x v="2"/>
    <x v="16"/>
    <n v="1"/>
    <n v="189"/>
    <s v="N"/>
    <s v=""/>
    <s v=""/>
    <n v="0"/>
    <n v="189"/>
    <n v="5"/>
    <x v="56"/>
    <s v="Fri"/>
    <n v="1"/>
  </r>
  <r>
    <n v="202008"/>
    <d v="2024-07-10T00:00:00"/>
    <n v="124781"/>
    <n v="200556"/>
    <x v="1"/>
    <x v="2"/>
    <n v="1"/>
    <n v="64.989999999999995"/>
    <s v="N"/>
    <s v=""/>
    <s v=""/>
    <n v="0"/>
    <n v="64.989999999999995"/>
    <n v="1"/>
    <x v="94"/>
    <s v="Wed"/>
    <n v="0.25"/>
  </r>
  <r>
    <n v="202008"/>
    <d v="2024-07-10T00:00:00"/>
    <n v="124781"/>
    <n v="100252"/>
    <x v="2"/>
    <x v="5"/>
    <n v="1"/>
    <n v="449"/>
    <s v="N"/>
    <s v=""/>
    <s v=""/>
    <n v="0"/>
    <n v="449"/>
    <n v="5"/>
    <x v="1"/>
    <s v="Wed"/>
    <n v="0.25"/>
  </r>
  <r>
    <n v="202008"/>
    <d v="2024-07-10T00:00:00"/>
    <n v="124781"/>
    <n v="100254"/>
    <x v="2"/>
    <x v="9"/>
    <n v="1"/>
    <n v="799"/>
    <s v="N"/>
    <s v=""/>
    <s v=""/>
    <n v="0"/>
    <n v="799"/>
    <n v="7"/>
    <x v="1"/>
    <s v="Wed"/>
    <n v="0.25"/>
  </r>
  <r>
    <n v="202008"/>
    <d v="2024-07-10T00:00:00"/>
    <n v="124781"/>
    <n v="100255"/>
    <x v="2"/>
    <x v="22"/>
    <n v="1"/>
    <n v="1299"/>
    <s v="N"/>
    <s v=""/>
    <s v=""/>
    <n v="0"/>
    <n v="1299"/>
    <n v="4"/>
    <x v="1"/>
    <s v="Wed"/>
    <n v="0.25"/>
  </r>
  <r>
    <n v="202009"/>
    <d v="2024-07-11T00:00:00"/>
    <n v="121178"/>
    <n v="200559"/>
    <x v="1"/>
    <x v="3"/>
    <n v="5"/>
    <n v="59.99"/>
    <s v="N"/>
    <s v=""/>
    <s v=""/>
    <n v="0"/>
    <n v="299.95"/>
    <n v="3"/>
    <x v="95"/>
    <s v="Thu"/>
    <n v="0.2"/>
  </r>
  <r>
    <n v="202009"/>
    <d v="2024-07-11T00:00:00"/>
    <n v="121178"/>
    <n v="100252"/>
    <x v="2"/>
    <x v="5"/>
    <n v="1"/>
    <n v="449"/>
    <s v="N"/>
    <s v=""/>
    <s v=""/>
    <n v="0"/>
    <n v="449"/>
    <n v="7"/>
    <x v="1"/>
    <s v="Thu"/>
    <n v="0.2"/>
  </r>
  <r>
    <n v="202009"/>
    <d v="2024-07-11T00:00:00"/>
    <n v="121178"/>
    <n v="300185"/>
    <x v="0"/>
    <x v="7"/>
    <n v="1"/>
    <n v="29.99"/>
    <s v="N"/>
    <s v=""/>
    <s v=""/>
    <n v="0"/>
    <n v="29.99"/>
    <n v="3"/>
    <x v="1"/>
    <s v="Thu"/>
    <n v="0.2"/>
  </r>
  <r>
    <n v="202009"/>
    <d v="2024-07-11T00:00:00"/>
    <n v="121178"/>
    <n v="200559"/>
    <x v="1"/>
    <x v="3"/>
    <n v="1"/>
    <n v="59.99"/>
    <s v="N"/>
    <s v=""/>
    <s v=""/>
    <n v="0"/>
    <n v="59.99"/>
    <n v="4"/>
    <x v="1"/>
    <s v="Thu"/>
    <n v="0.2"/>
  </r>
  <r>
    <n v="202009"/>
    <d v="2024-07-11T00:00:00"/>
    <n v="121178"/>
    <n v="200549"/>
    <x v="1"/>
    <x v="1"/>
    <n v="3"/>
    <n v="18.989999999999998"/>
    <s v="N"/>
    <s v=""/>
    <s v=""/>
    <n v="0"/>
    <n v="56.97"/>
    <n v="4"/>
    <x v="1"/>
    <s v="Thu"/>
    <n v="0.2"/>
  </r>
  <r>
    <n v="202010"/>
    <d v="2024-07-20T00:00:00"/>
    <n v="113848"/>
    <n v="200548"/>
    <x v="1"/>
    <x v="21"/>
    <n v="1"/>
    <n v="29.99"/>
    <s v="N"/>
    <s v=""/>
    <s v=""/>
    <n v="0"/>
    <n v="29.99"/>
    <n v="4"/>
    <x v="31"/>
    <s v="Sat"/>
    <n v="1"/>
  </r>
  <r>
    <n v="202011"/>
    <d v="2024-07-19T00:00:00"/>
    <n v="118499"/>
    <n v="200549"/>
    <x v="1"/>
    <x v="1"/>
    <n v="1"/>
    <n v="18.989999999999998"/>
    <s v="N"/>
    <s v=""/>
    <s v=""/>
    <n v="0"/>
    <n v="18.989999999999998"/>
    <n v="2"/>
    <x v="96"/>
    <s v="Fri"/>
    <n v="0.2"/>
  </r>
  <r>
    <n v="202011"/>
    <d v="2024-07-19T00:00:00"/>
    <n v="118499"/>
    <n v="100256"/>
    <x v="2"/>
    <x v="18"/>
    <n v="3"/>
    <n v="1499"/>
    <s v="N"/>
    <s v=""/>
    <s v=""/>
    <n v="0"/>
    <n v="4497"/>
    <n v="5"/>
    <x v="1"/>
    <s v="Fri"/>
    <n v="0.2"/>
  </r>
  <r>
    <n v="202011"/>
    <d v="2024-07-19T00:00:00"/>
    <n v="118499"/>
    <n v="200559"/>
    <x v="1"/>
    <x v="3"/>
    <n v="3"/>
    <n v="59.99"/>
    <s v="N"/>
    <s v=""/>
    <s v=""/>
    <n v="0"/>
    <n v="179.97"/>
    <n v="2"/>
    <x v="1"/>
    <s v="Fri"/>
    <n v="0.2"/>
  </r>
  <r>
    <n v="202011"/>
    <d v="2024-07-19T00:00:00"/>
    <n v="118499"/>
    <n v="300191"/>
    <x v="0"/>
    <x v="11"/>
    <n v="2"/>
    <n v="21.99"/>
    <s v="N"/>
    <s v=""/>
    <s v=""/>
    <n v="0"/>
    <n v="43.98"/>
    <n v="4"/>
    <x v="1"/>
    <s v="Fri"/>
    <n v="0.2"/>
  </r>
  <r>
    <n v="202011"/>
    <d v="2024-07-19T00:00:00"/>
    <n v="118499"/>
    <n v="300185"/>
    <x v="0"/>
    <x v="7"/>
    <n v="1"/>
    <n v="29.99"/>
    <s v="N"/>
    <s v=""/>
    <s v=""/>
    <n v="0"/>
    <n v="29.99"/>
    <n v="3"/>
    <x v="1"/>
    <s v="Fri"/>
    <n v="0.2"/>
  </r>
  <r>
    <n v="202012"/>
    <d v="2024-07-10T00:00:00"/>
    <n v="110200"/>
    <n v="100252"/>
    <x v="2"/>
    <x v="5"/>
    <n v="2"/>
    <n v="449"/>
    <s v="N"/>
    <s v=""/>
    <s v=""/>
    <n v="0"/>
    <n v="898"/>
    <n v="4"/>
    <x v="97"/>
    <s v="Wed"/>
    <n v="1"/>
  </r>
  <r>
    <n v="202013"/>
    <d v="2024-07-20T00:00:00"/>
    <n v="110999"/>
    <n v="200549"/>
    <x v="1"/>
    <x v="1"/>
    <n v="1"/>
    <n v="18.989999999999998"/>
    <s v="N"/>
    <s v=""/>
    <s v=""/>
    <n v="0"/>
    <n v="18.989999999999998"/>
    <n v="1"/>
    <x v="98"/>
    <s v="Sat"/>
    <n v="0.25"/>
  </r>
  <r>
    <n v="202013"/>
    <d v="2024-07-20T00:00:00"/>
    <n v="110999"/>
    <n v="200556"/>
    <x v="1"/>
    <x v="2"/>
    <n v="4"/>
    <n v="64.989999999999995"/>
    <s v="N"/>
    <s v=""/>
    <s v=""/>
    <n v="0"/>
    <n v="259.95999999999998"/>
    <n v="3"/>
    <x v="1"/>
    <s v="Sat"/>
    <n v="0.25"/>
  </r>
  <r>
    <n v="202013"/>
    <d v="2024-07-20T00:00:00"/>
    <n v="110999"/>
    <n v="200549"/>
    <x v="1"/>
    <x v="1"/>
    <n v="2"/>
    <n v="18.989999999999998"/>
    <s v="N"/>
    <s v=""/>
    <s v=""/>
    <n v="0"/>
    <n v="37.979999999999997"/>
    <n v="4"/>
    <x v="1"/>
    <s v="Sat"/>
    <n v="0.25"/>
  </r>
  <r>
    <n v="202013"/>
    <d v="2024-07-20T00:00:00"/>
    <n v="110999"/>
    <n v="200559"/>
    <x v="1"/>
    <x v="3"/>
    <n v="1"/>
    <n v="59.99"/>
    <s v="N"/>
    <s v=""/>
    <s v=""/>
    <n v="0"/>
    <n v="59.99"/>
    <n v="1"/>
    <x v="1"/>
    <s v="Sat"/>
    <n v="0.25"/>
  </r>
  <r>
    <n v="202014"/>
    <d v="2024-07-19T00:00:00"/>
    <n v="113319"/>
    <n v="200557"/>
    <x v="1"/>
    <x v="13"/>
    <n v="1"/>
    <n v="129.99"/>
    <s v="N"/>
    <s v=""/>
    <s v=""/>
    <n v="0"/>
    <n v="129.99"/>
    <n v="1"/>
    <x v="99"/>
    <s v="Fri"/>
    <n v="0.33333333333333331"/>
  </r>
  <r>
    <n v="202014"/>
    <d v="2024-07-19T00:00:00"/>
    <n v="113319"/>
    <n v="100250"/>
    <x v="2"/>
    <x v="16"/>
    <n v="2"/>
    <n v="189"/>
    <s v="N"/>
    <s v=""/>
    <s v=""/>
    <n v="0"/>
    <n v="378"/>
    <n v="5"/>
    <x v="1"/>
    <s v="Fri"/>
    <n v="0.33333333333333331"/>
  </r>
  <r>
    <n v="202014"/>
    <d v="2024-07-19T00:00:00"/>
    <n v="113319"/>
    <n v="200556"/>
    <x v="1"/>
    <x v="2"/>
    <n v="3"/>
    <n v="64.989999999999995"/>
    <s v="N"/>
    <s v=""/>
    <s v=""/>
    <n v="0"/>
    <n v="194.96999999999997"/>
    <n v="4"/>
    <x v="1"/>
    <s v="Fri"/>
    <n v="0.33333333333333331"/>
  </r>
  <r>
    <n v="202015"/>
    <d v="2024-07-20T00:00:00"/>
    <n v="115740"/>
    <n v="200548"/>
    <x v="1"/>
    <x v="21"/>
    <n v="1"/>
    <n v="29.99"/>
    <s v="N"/>
    <s v=""/>
    <s v=""/>
    <n v="0"/>
    <n v="29.99"/>
    <n v="3"/>
    <x v="100"/>
    <s v="Sat"/>
    <n v="0.16666666666666666"/>
  </r>
  <r>
    <n v="202015"/>
    <d v="2024-07-20T00:00:00"/>
    <n v="115740"/>
    <n v="100250"/>
    <x v="2"/>
    <x v="16"/>
    <n v="2"/>
    <n v="189"/>
    <s v="N"/>
    <s v=""/>
    <s v=""/>
    <n v="0"/>
    <n v="378"/>
    <n v="4"/>
    <x v="1"/>
    <s v="Sat"/>
    <n v="0.16666666666666666"/>
  </r>
  <r>
    <n v="202015"/>
    <d v="2024-07-20T00:00:00"/>
    <n v="115740"/>
    <n v="200549"/>
    <x v="1"/>
    <x v="1"/>
    <n v="1"/>
    <n v="18.989999999999998"/>
    <s v="N"/>
    <s v=""/>
    <s v=""/>
    <n v="0"/>
    <n v="18.989999999999998"/>
    <n v="4"/>
    <x v="1"/>
    <s v="Sat"/>
    <n v="0.16666666666666666"/>
  </r>
  <r>
    <n v="202015"/>
    <d v="2024-07-20T00:00:00"/>
    <n v="115740"/>
    <n v="100253"/>
    <x v="2"/>
    <x v="28"/>
    <n v="1"/>
    <n v="279"/>
    <s v="N"/>
    <s v=""/>
    <s v=""/>
    <n v="0"/>
    <n v="279"/>
    <n v="5"/>
    <x v="1"/>
    <s v="Sat"/>
    <n v="0.16666666666666666"/>
  </r>
  <r>
    <n v="202015"/>
    <d v="2024-07-20T00:00:00"/>
    <n v="115740"/>
    <n v="100250"/>
    <x v="2"/>
    <x v="16"/>
    <n v="1"/>
    <n v="189"/>
    <s v="N"/>
    <s v=""/>
    <s v=""/>
    <n v="0"/>
    <n v="189"/>
    <n v="5"/>
    <x v="1"/>
    <s v="Sat"/>
    <n v="0.16666666666666666"/>
  </r>
  <r>
    <n v="202015"/>
    <d v="2024-07-20T00:00:00"/>
    <n v="115740"/>
    <n v="100250"/>
    <x v="2"/>
    <x v="16"/>
    <n v="1"/>
    <n v="189"/>
    <s v="N"/>
    <s v=""/>
    <s v=""/>
    <n v="0"/>
    <n v="189"/>
    <n v="2"/>
    <x v="1"/>
    <s v="Sat"/>
    <n v="0.16666666666666666"/>
  </r>
  <r>
    <n v="202016"/>
    <d v="2024-07-17T00:00:00"/>
    <n v="119017"/>
    <n v="300185"/>
    <x v="0"/>
    <x v="7"/>
    <n v="4"/>
    <n v="29.99"/>
    <s v="N"/>
    <s v=""/>
    <s v=""/>
    <n v="0"/>
    <n v="119.96"/>
    <n v="4"/>
    <x v="101"/>
    <s v="Wed"/>
    <n v="1"/>
  </r>
  <r>
    <n v="202017"/>
    <d v="2024-07-10T00:00:00"/>
    <n v="109729"/>
    <n v="100250"/>
    <x v="2"/>
    <x v="16"/>
    <n v="1"/>
    <n v="189"/>
    <s v="Y"/>
    <s v="SUMMER10"/>
    <n v="0.1"/>
    <n v="18.900000000000002"/>
    <n v="170.1"/>
    <n v="4"/>
    <x v="102"/>
    <s v="Wed"/>
    <n v="1"/>
  </r>
  <r>
    <n v="202018"/>
    <d v="2024-07-17T00:00:00"/>
    <n v="119071"/>
    <n v="300191"/>
    <x v="0"/>
    <x v="11"/>
    <n v="1"/>
    <n v="21.99"/>
    <s v="N"/>
    <s v=""/>
    <s v=""/>
    <n v="0"/>
    <n v="21.99"/>
    <n v="1"/>
    <x v="103"/>
    <s v="Wed"/>
    <n v="0.25"/>
  </r>
  <r>
    <n v="202018"/>
    <d v="2024-07-17T00:00:00"/>
    <n v="119071"/>
    <n v="100252"/>
    <x v="2"/>
    <x v="5"/>
    <n v="3"/>
    <n v="449"/>
    <s v="N"/>
    <s v=""/>
    <s v=""/>
    <n v="0"/>
    <n v="1347"/>
    <n v="5"/>
    <x v="1"/>
    <s v="Wed"/>
    <n v="0.25"/>
  </r>
  <r>
    <n v="202018"/>
    <d v="2024-07-17T00:00:00"/>
    <n v="119071"/>
    <n v="200549"/>
    <x v="1"/>
    <x v="1"/>
    <n v="2"/>
    <n v="18.989999999999998"/>
    <s v="N"/>
    <s v=""/>
    <s v=""/>
    <n v="0"/>
    <n v="37.979999999999997"/>
    <n v="1"/>
    <x v="1"/>
    <s v="Wed"/>
    <n v="0.25"/>
  </r>
  <r>
    <n v="202018"/>
    <d v="2024-07-17T00:00:00"/>
    <n v="119071"/>
    <n v="200556"/>
    <x v="1"/>
    <x v="2"/>
    <n v="4"/>
    <n v="64.989999999999995"/>
    <s v="N"/>
    <s v=""/>
    <s v=""/>
    <n v="0"/>
    <n v="259.95999999999998"/>
    <n v="1"/>
    <x v="1"/>
    <s v="Wed"/>
    <n v="0.25"/>
  </r>
  <r>
    <n v="202019"/>
    <d v="2024-07-12T00:00:00"/>
    <n v="106630"/>
    <n v="200556"/>
    <x v="1"/>
    <x v="2"/>
    <n v="4"/>
    <n v="64.989999999999995"/>
    <s v="N"/>
    <s v=""/>
    <s v=""/>
    <n v="0"/>
    <n v="259.95999999999998"/>
    <n v="4"/>
    <x v="104"/>
    <s v="Fri"/>
    <n v="1"/>
  </r>
  <r>
    <n v="202020"/>
    <d v="2024-07-19T00:00:00"/>
    <n v="111955"/>
    <n v="200559"/>
    <x v="1"/>
    <x v="3"/>
    <n v="2"/>
    <n v="59.99"/>
    <s v="N"/>
    <s v=""/>
    <s v=""/>
    <n v="0"/>
    <n v="119.98"/>
    <n v="2"/>
    <x v="3"/>
    <s v="Fri"/>
    <n v="1"/>
  </r>
  <r>
    <n v="202021"/>
    <d v="2024-07-10T00:00:00"/>
    <n v="122867"/>
    <n v="200559"/>
    <x v="1"/>
    <x v="3"/>
    <n v="1"/>
    <n v="59.99"/>
    <s v="N"/>
    <s v=""/>
    <s v=""/>
    <n v="0"/>
    <n v="59.99"/>
    <n v="3"/>
    <x v="29"/>
    <s v="Wed"/>
    <n v="1"/>
  </r>
  <r>
    <n v="202022"/>
    <d v="2024-07-13T00:00:00"/>
    <n v="124240"/>
    <n v="100250"/>
    <x v="2"/>
    <x v="16"/>
    <n v="1"/>
    <n v="189"/>
    <s v="N"/>
    <s v=""/>
    <s v=""/>
    <n v="0"/>
    <n v="189"/>
    <n v="2"/>
    <x v="56"/>
    <s v="Sat"/>
    <n v="1"/>
  </r>
  <r>
    <n v="202023"/>
    <d v="2024-07-12T00:00:00"/>
    <n v="131853"/>
    <n v="100252"/>
    <x v="2"/>
    <x v="5"/>
    <n v="4"/>
    <n v="449"/>
    <s v="Y"/>
    <s v="SUMMER10"/>
    <n v="0.1"/>
    <n v="179.60000000000002"/>
    <n v="1616.4"/>
    <n v="7"/>
    <x v="58"/>
    <s v="Fri"/>
    <n v="1"/>
  </r>
  <r>
    <n v="202024"/>
    <d v="2024-07-19T00:00:00"/>
    <n v="106963"/>
    <n v="100254"/>
    <x v="2"/>
    <x v="9"/>
    <n v="3"/>
    <n v="799"/>
    <s v="N"/>
    <s v=""/>
    <s v=""/>
    <n v="0"/>
    <n v="2397"/>
    <n v="6"/>
    <x v="105"/>
    <s v="Fri"/>
    <n v="0.25"/>
  </r>
  <r>
    <n v="202024"/>
    <d v="2024-07-19T00:00:00"/>
    <n v="106963"/>
    <n v="300188"/>
    <x v="0"/>
    <x v="23"/>
    <n v="5"/>
    <n v="64.989999999999995"/>
    <s v="N"/>
    <s v=""/>
    <s v=""/>
    <n v="0"/>
    <n v="324.95"/>
    <n v="2"/>
    <x v="1"/>
    <s v="Fri"/>
    <n v="0.25"/>
  </r>
  <r>
    <n v="202024"/>
    <d v="2024-07-19T00:00:00"/>
    <n v="106963"/>
    <n v="100251"/>
    <x v="2"/>
    <x v="14"/>
    <n v="1"/>
    <n v="399"/>
    <s v="N"/>
    <s v=""/>
    <s v=""/>
    <n v="0"/>
    <n v="399"/>
    <n v="4"/>
    <x v="1"/>
    <s v="Fri"/>
    <n v="0.25"/>
  </r>
  <r>
    <n v="202024"/>
    <d v="2024-07-19T00:00:00"/>
    <n v="106963"/>
    <n v="300185"/>
    <x v="0"/>
    <x v="7"/>
    <n v="1"/>
    <n v="29.99"/>
    <s v="N"/>
    <s v=""/>
    <s v=""/>
    <n v="0"/>
    <n v="29.99"/>
    <n v="2"/>
    <x v="1"/>
    <s v="Fri"/>
    <n v="0.25"/>
  </r>
  <r>
    <n v="202025"/>
    <d v="2024-07-14T00:00:00"/>
    <n v="113697"/>
    <n v="100248"/>
    <x v="2"/>
    <x v="24"/>
    <n v="2"/>
    <n v="199"/>
    <s v="N"/>
    <s v=""/>
    <s v=""/>
    <n v="0"/>
    <n v="398"/>
    <n v="3"/>
    <x v="106"/>
    <s v="Sun"/>
    <n v="1"/>
  </r>
  <r>
    <n v="202026"/>
    <d v="2024-07-12T00:00:00"/>
    <n v="122862"/>
    <n v="200554"/>
    <x v="1"/>
    <x v="6"/>
    <n v="1"/>
    <n v="67.989999999999995"/>
    <s v="Y"/>
    <s v="SUBSCRIBE10"/>
    <n v="0.1"/>
    <n v="6.7989999999999995"/>
    <n v="61.190999999999995"/>
    <n v="2"/>
    <x v="107"/>
    <s v="Fri"/>
    <n v="0.5"/>
  </r>
  <r>
    <n v="202026"/>
    <d v="2024-07-12T00:00:00"/>
    <n v="122862"/>
    <n v="200549"/>
    <x v="1"/>
    <x v="1"/>
    <n v="1"/>
    <n v="18.989999999999998"/>
    <s v="Y"/>
    <s v="SUBSCRIBE10"/>
    <n v="0.1"/>
    <n v="1.899"/>
    <n v="17.090999999999998"/>
    <n v="1"/>
    <x v="1"/>
    <s v="Fri"/>
    <n v="0.5"/>
  </r>
  <r>
    <n v="202027"/>
    <d v="2024-07-17T00:00:00"/>
    <n v="132016"/>
    <n v="200550"/>
    <x v="1"/>
    <x v="19"/>
    <n v="1"/>
    <n v="15.99"/>
    <s v="Y"/>
    <s v="SUMMER10"/>
    <n v="0.1"/>
    <n v="1.5990000000000002"/>
    <n v="14.391"/>
    <n v="4"/>
    <x v="108"/>
    <s v="Wed"/>
    <n v="0.2"/>
  </r>
  <r>
    <n v="202027"/>
    <d v="2024-07-17T00:00:00"/>
    <n v="132016"/>
    <n v="300191"/>
    <x v="0"/>
    <x v="11"/>
    <n v="3"/>
    <n v="21.99"/>
    <s v="Y"/>
    <s v="SUMMER10"/>
    <n v="0.1"/>
    <n v="6.5970000000000004"/>
    <n v="59.372999999999998"/>
    <n v="3"/>
    <x v="1"/>
    <s v="Wed"/>
    <n v="0.2"/>
  </r>
  <r>
    <n v="202027"/>
    <d v="2024-07-17T00:00:00"/>
    <n v="132016"/>
    <n v="300185"/>
    <x v="0"/>
    <x v="7"/>
    <n v="4"/>
    <n v="29.99"/>
    <s v="Y"/>
    <s v="SUMMER10"/>
    <n v="0.1"/>
    <n v="11.996"/>
    <n v="107.964"/>
    <n v="3"/>
    <x v="1"/>
    <s v="Wed"/>
    <n v="0.2"/>
  </r>
  <r>
    <n v="202027"/>
    <d v="2024-07-17T00:00:00"/>
    <n v="132016"/>
    <n v="100250"/>
    <x v="2"/>
    <x v="16"/>
    <n v="4"/>
    <n v="189"/>
    <s v="Y"/>
    <s v="SUMMER10"/>
    <n v="0.1"/>
    <n v="75.600000000000009"/>
    <n v="680.4"/>
    <n v="6"/>
    <x v="1"/>
    <s v="Wed"/>
    <n v="0.2"/>
  </r>
  <r>
    <n v="202027"/>
    <d v="2024-07-17T00:00:00"/>
    <n v="132016"/>
    <n v="200559"/>
    <x v="1"/>
    <x v="3"/>
    <n v="1"/>
    <n v="59.99"/>
    <s v="Y"/>
    <s v="SUMMER10"/>
    <n v="0.1"/>
    <n v="5.9990000000000006"/>
    <n v="53.991"/>
    <n v="3"/>
    <x v="1"/>
    <s v="Wed"/>
    <n v="0.2"/>
  </r>
  <r>
    <n v="202028"/>
    <d v="2024-07-18T00:00:00"/>
    <n v="117687"/>
    <n v="200551"/>
    <x v="1"/>
    <x v="26"/>
    <n v="1"/>
    <n v="79.989999999999995"/>
    <s v="N"/>
    <s v=""/>
    <s v=""/>
    <n v="0"/>
    <n v="79.989999999999995"/>
    <n v="2"/>
    <x v="109"/>
    <s v="Thu"/>
    <n v="1"/>
  </r>
  <r>
    <n v="202029"/>
    <d v="2024-07-15T00:00:00"/>
    <n v="129149"/>
    <n v="300188"/>
    <x v="0"/>
    <x v="23"/>
    <n v="1"/>
    <n v="64.989999999999995"/>
    <s v="N"/>
    <s v=""/>
    <s v=""/>
    <n v="0"/>
    <n v="64.989999999999995"/>
    <n v="3"/>
    <x v="82"/>
    <s v="Mon"/>
    <n v="1"/>
  </r>
  <r>
    <n v="202030"/>
    <d v="2024-07-11T00:00:00"/>
    <n v="122137"/>
    <n v="100250"/>
    <x v="2"/>
    <x v="16"/>
    <n v="4"/>
    <n v="189"/>
    <s v="N"/>
    <s v=""/>
    <s v=""/>
    <n v="0"/>
    <n v="756"/>
    <n v="7"/>
    <x v="110"/>
    <s v="Thu"/>
    <n v="1"/>
  </r>
  <r>
    <n v="202031"/>
    <d v="2024-07-15T00:00:00"/>
    <n v="123955"/>
    <n v="300187"/>
    <x v="0"/>
    <x v="20"/>
    <n v="2"/>
    <n v="54.99"/>
    <s v="N"/>
    <s v=""/>
    <s v=""/>
    <n v="0"/>
    <n v="109.98"/>
    <n v="1"/>
    <x v="111"/>
    <s v="Mon"/>
    <n v="1"/>
  </r>
  <r>
    <n v="202032"/>
    <d v="2024-07-15T00:00:00"/>
    <n v="109878"/>
    <n v="100254"/>
    <x v="2"/>
    <x v="9"/>
    <n v="3"/>
    <n v="799"/>
    <s v="N"/>
    <s v=""/>
    <s v=""/>
    <n v="0"/>
    <n v="2397"/>
    <n v="2"/>
    <x v="112"/>
    <s v="Mon"/>
    <n v="0.25"/>
  </r>
  <r>
    <n v="202032"/>
    <d v="2024-07-15T00:00:00"/>
    <n v="109878"/>
    <n v="200559"/>
    <x v="1"/>
    <x v="3"/>
    <n v="3"/>
    <n v="59.99"/>
    <s v="N"/>
    <s v=""/>
    <s v=""/>
    <n v="0"/>
    <n v="179.97"/>
    <n v="3"/>
    <x v="1"/>
    <s v="Mon"/>
    <n v="0.25"/>
  </r>
  <r>
    <n v="202032"/>
    <d v="2024-07-15T00:00:00"/>
    <n v="109878"/>
    <n v="300185"/>
    <x v="0"/>
    <x v="7"/>
    <n v="4"/>
    <n v="29.99"/>
    <s v="N"/>
    <s v=""/>
    <s v=""/>
    <n v="0"/>
    <n v="119.96"/>
    <n v="1"/>
    <x v="1"/>
    <s v="Mon"/>
    <n v="0.25"/>
  </r>
  <r>
    <n v="202032"/>
    <d v="2024-07-15T00:00:00"/>
    <n v="109878"/>
    <n v="200554"/>
    <x v="1"/>
    <x v="6"/>
    <n v="1"/>
    <n v="67.989999999999995"/>
    <s v="N"/>
    <s v=""/>
    <s v=""/>
    <n v="0"/>
    <n v="67.989999999999995"/>
    <n v="3"/>
    <x v="1"/>
    <s v="Mon"/>
    <n v="0.25"/>
  </r>
  <r>
    <n v="202033"/>
    <d v="2024-07-15T00:00:00"/>
    <n v="118997"/>
    <n v="100252"/>
    <x v="2"/>
    <x v="5"/>
    <n v="1"/>
    <n v="449"/>
    <s v="N"/>
    <s v=""/>
    <s v=""/>
    <n v="0"/>
    <n v="449"/>
    <n v="7"/>
    <x v="113"/>
    <s v="Mon"/>
    <n v="0.25"/>
  </r>
  <r>
    <n v="202033"/>
    <d v="2024-07-15T00:00:00"/>
    <n v="118997"/>
    <n v="200555"/>
    <x v="1"/>
    <x v="27"/>
    <n v="1"/>
    <n v="39.99"/>
    <s v="N"/>
    <s v=""/>
    <s v=""/>
    <n v="0"/>
    <n v="39.99"/>
    <n v="4"/>
    <x v="1"/>
    <s v="Mon"/>
    <n v="0.25"/>
  </r>
  <r>
    <n v="202033"/>
    <d v="2024-07-15T00:00:00"/>
    <n v="118997"/>
    <n v="300191"/>
    <x v="0"/>
    <x v="11"/>
    <n v="1"/>
    <n v="21.99"/>
    <s v="N"/>
    <s v=""/>
    <s v=""/>
    <n v="0"/>
    <n v="21.99"/>
    <n v="3"/>
    <x v="1"/>
    <s v="Mon"/>
    <n v="0.25"/>
  </r>
  <r>
    <n v="202033"/>
    <d v="2024-07-15T00:00:00"/>
    <n v="118997"/>
    <n v="100248"/>
    <x v="2"/>
    <x v="24"/>
    <n v="1"/>
    <n v="199"/>
    <s v="N"/>
    <s v=""/>
    <s v=""/>
    <n v="0"/>
    <n v="199"/>
    <n v="4"/>
    <x v="1"/>
    <s v="Mon"/>
    <n v="0.25"/>
  </r>
  <r>
    <n v="202034"/>
    <d v="2024-07-13T00:00:00"/>
    <n v="120688"/>
    <n v="200549"/>
    <x v="1"/>
    <x v="1"/>
    <n v="2"/>
    <n v="18.989999999999998"/>
    <s v="N"/>
    <s v=""/>
    <s v=""/>
    <n v="0"/>
    <n v="37.979999999999997"/>
    <n v="1"/>
    <x v="52"/>
    <s v="Sat"/>
    <n v="1"/>
  </r>
  <r>
    <n v="202035"/>
    <d v="2024-07-12T00:00:00"/>
    <n v="117857"/>
    <n v="200559"/>
    <x v="1"/>
    <x v="3"/>
    <n v="4"/>
    <n v="59.99"/>
    <s v="N"/>
    <s v=""/>
    <s v=""/>
    <n v="0"/>
    <n v="239.96"/>
    <n v="3"/>
    <x v="114"/>
    <s v="Fri"/>
    <n v="0.5"/>
  </r>
  <r>
    <n v="202035"/>
    <d v="2024-07-12T00:00:00"/>
    <n v="117857"/>
    <n v="200549"/>
    <x v="1"/>
    <x v="1"/>
    <n v="4"/>
    <n v="18.989999999999998"/>
    <s v="N"/>
    <s v=""/>
    <s v=""/>
    <n v="0"/>
    <n v="75.959999999999994"/>
    <n v="4"/>
    <x v="1"/>
    <s v="Fri"/>
    <n v="0.5"/>
  </r>
  <r>
    <n v="202036"/>
    <d v="2024-07-13T00:00:00"/>
    <n v="108874"/>
    <n v="300191"/>
    <x v="0"/>
    <x v="11"/>
    <n v="4"/>
    <n v="21.99"/>
    <s v="N"/>
    <s v=""/>
    <s v=""/>
    <n v="0"/>
    <n v="87.96"/>
    <n v="3"/>
    <x v="115"/>
    <s v="Sat"/>
    <n v="1"/>
  </r>
  <r>
    <n v="202037"/>
    <d v="2024-07-20T00:00:00"/>
    <n v="118762"/>
    <n v="200552"/>
    <x v="1"/>
    <x v="17"/>
    <n v="1"/>
    <n v="49.99"/>
    <s v="N"/>
    <s v=""/>
    <s v=""/>
    <n v="0"/>
    <n v="49.99"/>
    <n v="1"/>
    <x v="116"/>
    <s v="Sat"/>
    <n v="0.5"/>
  </r>
  <r>
    <n v="202037"/>
    <d v="2024-07-20T00:00:00"/>
    <n v="118762"/>
    <n v="300185"/>
    <x v="0"/>
    <x v="7"/>
    <n v="1"/>
    <n v="29.99"/>
    <s v="N"/>
    <s v=""/>
    <s v=""/>
    <n v="0"/>
    <n v="29.99"/>
    <n v="3"/>
    <x v="1"/>
    <s v="Sat"/>
    <n v="0.5"/>
  </r>
  <r>
    <n v="202038"/>
    <d v="2024-07-20T00:00:00"/>
    <n v="123418"/>
    <n v="300191"/>
    <x v="0"/>
    <x v="11"/>
    <n v="2"/>
    <n v="21.99"/>
    <s v="N"/>
    <s v=""/>
    <s v=""/>
    <n v="0"/>
    <n v="43.98"/>
    <n v="4"/>
    <x v="117"/>
    <s v="Sat"/>
    <n v="1"/>
  </r>
  <r>
    <n v="202039"/>
    <d v="2024-07-11T00:00:00"/>
    <n v="115885"/>
    <n v="100250"/>
    <x v="2"/>
    <x v="16"/>
    <n v="2"/>
    <n v="189"/>
    <s v="N"/>
    <s v=""/>
    <s v=""/>
    <n v="0"/>
    <n v="378"/>
    <n v="7"/>
    <x v="118"/>
    <s v="Thu"/>
    <n v="0.5"/>
  </r>
  <r>
    <n v="202039"/>
    <d v="2024-07-11T00:00:00"/>
    <n v="115885"/>
    <n v="100250"/>
    <x v="2"/>
    <x v="16"/>
    <n v="5"/>
    <n v="189"/>
    <s v="N"/>
    <s v=""/>
    <s v=""/>
    <n v="0"/>
    <n v="945"/>
    <n v="7"/>
    <x v="1"/>
    <s v="Thu"/>
    <n v="0.5"/>
  </r>
  <r>
    <n v="202040"/>
    <d v="2024-07-19T00:00:00"/>
    <n v="111920"/>
    <n v="100252"/>
    <x v="2"/>
    <x v="5"/>
    <n v="1"/>
    <n v="449"/>
    <s v="N"/>
    <s v=""/>
    <s v=""/>
    <n v="0"/>
    <n v="449"/>
    <n v="5"/>
    <x v="119"/>
    <s v="Fri"/>
    <n v="0.5"/>
  </r>
  <r>
    <n v="202040"/>
    <d v="2024-07-19T00:00:00"/>
    <n v="111920"/>
    <n v="100250"/>
    <x v="2"/>
    <x v="16"/>
    <n v="1"/>
    <n v="189"/>
    <s v="N"/>
    <s v=""/>
    <s v=""/>
    <n v="0"/>
    <n v="189"/>
    <n v="6"/>
    <x v="1"/>
    <s v="Fri"/>
    <n v="0.5"/>
  </r>
  <r>
    <n v="202041"/>
    <d v="2024-07-11T00:00:00"/>
    <n v="130193"/>
    <n v="100252"/>
    <x v="2"/>
    <x v="5"/>
    <n v="2"/>
    <n v="449"/>
    <s v="Y"/>
    <s v="SUMMER10"/>
    <n v="0.1"/>
    <n v="89.800000000000011"/>
    <n v="808.2"/>
    <n v="3"/>
    <x v="120"/>
    <s v="Thu"/>
    <n v="0.5"/>
  </r>
  <r>
    <n v="202041"/>
    <d v="2024-07-11T00:00:00"/>
    <n v="130193"/>
    <n v="300185"/>
    <x v="0"/>
    <x v="7"/>
    <n v="3"/>
    <n v="29.99"/>
    <s v="Y"/>
    <s v="SUMMER10"/>
    <n v="0.1"/>
    <n v="8.9969999999999999"/>
    <n v="80.972999999999999"/>
    <n v="4"/>
    <x v="1"/>
    <s v="Thu"/>
    <n v="0.5"/>
  </r>
  <r>
    <n v="202042"/>
    <d v="2024-07-12T00:00:00"/>
    <n v="105038"/>
    <n v="200549"/>
    <x v="1"/>
    <x v="1"/>
    <n v="3"/>
    <n v="18.989999999999998"/>
    <s v="Y"/>
    <s v="PADDLE15"/>
    <n v="0.15"/>
    <n v="8.5454999999999988"/>
    <n v="48.424500000000002"/>
    <n v="2"/>
    <x v="121"/>
    <s v="Fri"/>
    <n v="0.25"/>
  </r>
  <r>
    <n v="202042"/>
    <d v="2024-07-12T00:00:00"/>
    <n v="105038"/>
    <n v="300187"/>
    <x v="0"/>
    <x v="20"/>
    <n v="2"/>
    <n v="54.99"/>
    <s v="Y"/>
    <s v="PADDLE15"/>
    <n v="0.15"/>
    <n v="16.497"/>
    <n v="93.483000000000004"/>
    <n v="2"/>
    <x v="1"/>
    <s v="Fri"/>
    <n v="0.25"/>
  </r>
  <r>
    <n v="202042"/>
    <d v="2024-07-12T00:00:00"/>
    <n v="105038"/>
    <n v="300191"/>
    <x v="0"/>
    <x v="11"/>
    <n v="4"/>
    <n v="21.99"/>
    <s v="Y"/>
    <s v="PADDLE15"/>
    <n v="0.15"/>
    <n v="13.193999999999999"/>
    <n v="74.765999999999991"/>
    <n v="1"/>
    <x v="1"/>
    <s v="Fri"/>
    <n v="0.25"/>
  </r>
  <r>
    <n v="202042"/>
    <d v="2024-07-12T00:00:00"/>
    <n v="105038"/>
    <n v="200556"/>
    <x v="1"/>
    <x v="2"/>
    <n v="2"/>
    <n v="64.989999999999995"/>
    <s v="Y"/>
    <s v="PADDLE15"/>
    <n v="0.15"/>
    <n v="19.496999999999996"/>
    <n v="110.48299999999999"/>
    <n v="3"/>
    <x v="1"/>
    <s v="Fri"/>
    <n v="0.25"/>
  </r>
  <r>
    <n v="202043"/>
    <d v="2024-07-10T00:00:00"/>
    <n v="125418"/>
    <n v="300186"/>
    <x v="0"/>
    <x v="25"/>
    <n v="1"/>
    <n v="49.99"/>
    <s v="N"/>
    <s v=""/>
    <s v=""/>
    <n v="0"/>
    <n v="49.99"/>
    <n v="4"/>
    <x v="122"/>
    <s v="Wed"/>
    <n v="0.25"/>
  </r>
  <r>
    <n v="202043"/>
    <d v="2024-07-10T00:00:00"/>
    <n v="125418"/>
    <n v="100250"/>
    <x v="2"/>
    <x v="16"/>
    <n v="4"/>
    <n v="189"/>
    <s v="N"/>
    <s v=""/>
    <s v=""/>
    <n v="0"/>
    <n v="756"/>
    <n v="4"/>
    <x v="1"/>
    <s v="Wed"/>
    <n v="0.25"/>
  </r>
  <r>
    <n v="202043"/>
    <d v="2024-07-10T00:00:00"/>
    <n v="125418"/>
    <n v="200559"/>
    <x v="1"/>
    <x v="3"/>
    <n v="1"/>
    <n v="59.99"/>
    <s v="N"/>
    <s v=""/>
    <s v=""/>
    <n v="0"/>
    <n v="59.99"/>
    <n v="2"/>
    <x v="1"/>
    <s v="Wed"/>
    <n v="0.25"/>
  </r>
  <r>
    <n v="202043"/>
    <d v="2024-07-10T00:00:00"/>
    <n v="125418"/>
    <n v="300188"/>
    <x v="0"/>
    <x v="23"/>
    <n v="1"/>
    <n v="64.989999999999995"/>
    <s v="N"/>
    <s v=""/>
    <s v=""/>
    <n v="0"/>
    <n v="64.989999999999995"/>
    <n v="4"/>
    <x v="1"/>
    <s v="Wed"/>
    <n v="0.25"/>
  </r>
  <r>
    <n v="202044"/>
    <d v="2024-07-13T00:00:00"/>
    <n v="102573"/>
    <n v="200551"/>
    <x v="1"/>
    <x v="26"/>
    <n v="5"/>
    <n v="79.989999999999995"/>
    <s v="N"/>
    <s v=""/>
    <s v=""/>
    <n v="0"/>
    <n v="399.95"/>
    <n v="1"/>
    <x v="123"/>
    <s v="Sat"/>
    <n v="0.25"/>
  </r>
  <r>
    <n v="202044"/>
    <d v="2024-07-13T00:00:00"/>
    <n v="102573"/>
    <n v="200549"/>
    <x v="1"/>
    <x v="1"/>
    <n v="2"/>
    <n v="18.989999999999998"/>
    <s v="N"/>
    <s v=""/>
    <s v=""/>
    <n v="0"/>
    <n v="37.979999999999997"/>
    <n v="3"/>
    <x v="1"/>
    <s v="Sat"/>
    <n v="0.25"/>
  </r>
  <r>
    <n v="202044"/>
    <d v="2024-07-13T00:00:00"/>
    <n v="102573"/>
    <n v="300185"/>
    <x v="0"/>
    <x v="7"/>
    <n v="1"/>
    <n v="29.99"/>
    <s v="N"/>
    <s v=""/>
    <s v=""/>
    <n v="0"/>
    <n v="29.99"/>
    <n v="1"/>
    <x v="1"/>
    <s v="Sat"/>
    <n v="0.25"/>
  </r>
  <r>
    <n v="202044"/>
    <d v="2024-07-13T00:00:00"/>
    <n v="102573"/>
    <n v="100254"/>
    <x v="2"/>
    <x v="9"/>
    <n v="1"/>
    <n v="799"/>
    <s v="N"/>
    <s v=""/>
    <s v=""/>
    <n v="0"/>
    <n v="799"/>
    <n v="7"/>
    <x v="1"/>
    <s v="Sat"/>
    <n v="0.25"/>
  </r>
  <r>
    <n v="202045"/>
    <d v="2024-07-16T00:00:00"/>
    <n v="117138"/>
    <n v="200549"/>
    <x v="1"/>
    <x v="1"/>
    <n v="1"/>
    <n v="18.989999999999998"/>
    <s v="N"/>
    <s v=""/>
    <s v=""/>
    <n v="0"/>
    <n v="18.989999999999998"/>
    <n v="1"/>
    <x v="124"/>
    <s v="Tue"/>
    <n v="0.2"/>
  </r>
  <r>
    <n v="202045"/>
    <d v="2024-07-16T00:00:00"/>
    <n v="117138"/>
    <n v="300185"/>
    <x v="0"/>
    <x v="7"/>
    <n v="2"/>
    <n v="29.99"/>
    <s v="N"/>
    <s v=""/>
    <s v=""/>
    <n v="0"/>
    <n v="59.98"/>
    <n v="1"/>
    <x v="1"/>
    <s v="Tue"/>
    <n v="0.2"/>
  </r>
  <r>
    <n v="202045"/>
    <d v="2024-07-16T00:00:00"/>
    <n v="117138"/>
    <n v="300191"/>
    <x v="0"/>
    <x v="11"/>
    <n v="1"/>
    <n v="21.99"/>
    <s v="N"/>
    <s v=""/>
    <s v=""/>
    <n v="0"/>
    <n v="21.99"/>
    <n v="2"/>
    <x v="1"/>
    <s v="Tue"/>
    <n v="0.2"/>
  </r>
  <r>
    <n v="202045"/>
    <d v="2024-07-16T00:00:00"/>
    <n v="117138"/>
    <n v="300187"/>
    <x v="0"/>
    <x v="20"/>
    <n v="1"/>
    <n v="54.99"/>
    <s v="N"/>
    <s v=""/>
    <s v=""/>
    <n v="0"/>
    <n v="54.99"/>
    <n v="1"/>
    <x v="1"/>
    <s v="Tue"/>
    <n v="0.2"/>
  </r>
  <r>
    <n v="202045"/>
    <d v="2024-07-16T00:00:00"/>
    <n v="117138"/>
    <n v="300191"/>
    <x v="0"/>
    <x v="11"/>
    <n v="4"/>
    <n v="21.99"/>
    <s v="N"/>
    <s v=""/>
    <s v=""/>
    <n v="0"/>
    <n v="87.96"/>
    <n v="1"/>
    <x v="1"/>
    <s v="Tue"/>
    <n v="0.2"/>
  </r>
  <r>
    <n v="202046"/>
    <d v="2024-07-19T00:00:00"/>
    <n v="126726"/>
    <n v="300185"/>
    <x v="0"/>
    <x v="7"/>
    <n v="1"/>
    <n v="29.99"/>
    <s v="N"/>
    <s v=""/>
    <s v=""/>
    <n v="0"/>
    <n v="29.99"/>
    <n v="1"/>
    <x v="125"/>
    <s v="Fri"/>
    <n v="0.25"/>
  </r>
  <r>
    <n v="202046"/>
    <d v="2024-07-19T00:00:00"/>
    <n v="126726"/>
    <n v="300188"/>
    <x v="0"/>
    <x v="23"/>
    <n v="2"/>
    <n v="64.989999999999995"/>
    <s v="N"/>
    <s v=""/>
    <s v=""/>
    <n v="0"/>
    <n v="129.97999999999999"/>
    <n v="2"/>
    <x v="1"/>
    <s v="Fri"/>
    <n v="0.25"/>
  </r>
  <r>
    <n v="202046"/>
    <d v="2024-07-19T00:00:00"/>
    <n v="126726"/>
    <n v="300185"/>
    <x v="0"/>
    <x v="7"/>
    <n v="2"/>
    <n v="29.99"/>
    <s v="N"/>
    <s v=""/>
    <s v=""/>
    <n v="0"/>
    <n v="59.98"/>
    <n v="3"/>
    <x v="1"/>
    <s v="Fri"/>
    <n v="0.25"/>
  </r>
  <r>
    <n v="202046"/>
    <d v="2024-07-19T00:00:00"/>
    <n v="126726"/>
    <n v="200553"/>
    <x v="1"/>
    <x v="15"/>
    <n v="5"/>
    <n v="29.99"/>
    <s v="N"/>
    <s v=""/>
    <s v=""/>
    <n v="0"/>
    <n v="149.94999999999999"/>
    <n v="2"/>
    <x v="1"/>
    <s v="Fri"/>
    <n v="0.25"/>
  </r>
  <r>
    <n v="202047"/>
    <d v="2024-07-14T00:00:00"/>
    <n v="131883"/>
    <n v="300191"/>
    <x v="0"/>
    <x v="11"/>
    <n v="1"/>
    <n v="21.99"/>
    <s v="N"/>
    <s v=""/>
    <s v=""/>
    <n v="0"/>
    <n v="21.99"/>
    <n v="1"/>
    <x v="126"/>
    <s v="Sun"/>
    <n v="0.2"/>
  </r>
  <r>
    <n v="202047"/>
    <d v="2024-07-14T00:00:00"/>
    <n v="131883"/>
    <n v="200559"/>
    <x v="1"/>
    <x v="3"/>
    <n v="5"/>
    <n v="59.99"/>
    <s v="N"/>
    <s v=""/>
    <s v=""/>
    <n v="0"/>
    <n v="299.95"/>
    <n v="3"/>
    <x v="1"/>
    <s v="Sun"/>
    <n v="0.2"/>
  </r>
  <r>
    <n v="202047"/>
    <d v="2024-07-14T00:00:00"/>
    <n v="131883"/>
    <n v="200559"/>
    <x v="1"/>
    <x v="3"/>
    <n v="1"/>
    <n v="59.99"/>
    <s v="N"/>
    <s v=""/>
    <s v=""/>
    <n v="0"/>
    <n v="59.99"/>
    <n v="2"/>
    <x v="1"/>
    <s v="Sun"/>
    <n v="0.2"/>
  </r>
  <r>
    <n v="202047"/>
    <d v="2024-07-14T00:00:00"/>
    <n v="131883"/>
    <n v="200559"/>
    <x v="1"/>
    <x v="3"/>
    <n v="1"/>
    <n v="59.99"/>
    <s v="N"/>
    <s v=""/>
    <s v=""/>
    <n v="0"/>
    <n v="59.99"/>
    <n v="3"/>
    <x v="1"/>
    <s v="Sun"/>
    <n v="0.2"/>
  </r>
  <r>
    <n v="202047"/>
    <d v="2024-07-14T00:00:00"/>
    <n v="131883"/>
    <n v="200559"/>
    <x v="1"/>
    <x v="3"/>
    <n v="1"/>
    <n v="59.99"/>
    <s v="N"/>
    <s v=""/>
    <s v=""/>
    <n v="0"/>
    <n v="59.99"/>
    <n v="1"/>
    <x v="1"/>
    <s v="Sun"/>
    <n v="0.2"/>
  </r>
  <r>
    <n v="202048"/>
    <d v="2024-07-14T00:00:00"/>
    <n v="110640"/>
    <n v="300191"/>
    <x v="0"/>
    <x v="11"/>
    <n v="1"/>
    <n v="21.99"/>
    <s v="N"/>
    <s v=""/>
    <s v=""/>
    <n v="0"/>
    <n v="21.99"/>
    <n v="2"/>
    <x v="49"/>
    <s v="Sun"/>
    <n v="1"/>
  </r>
  <r>
    <n v="202049"/>
    <d v="2024-07-11T00:00:00"/>
    <n v="131827"/>
    <n v="200549"/>
    <x v="1"/>
    <x v="1"/>
    <n v="2"/>
    <n v="18.989999999999998"/>
    <s v="N"/>
    <s v=""/>
    <s v=""/>
    <n v="0"/>
    <n v="37.979999999999997"/>
    <n v="2"/>
    <x v="52"/>
    <s v="Thu"/>
    <n v="1"/>
  </r>
  <r>
    <n v="202050"/>
    <d v="2024-07-08T00:00:00"/>
    <n v="126116"/>
    <n v="300185"/>
    <x v="0"/>
    <x v="7"/>
    <n v="2"/>
    <n v="29.99"/>
    <s v="N"/>
    <s v=""/>
    <s v=""/>
    <n v="0"/>
    <n v="59.98"/>
    <n v="4"/>
    <x v="4"/>
    <s v="Mon"/>
    <n v="1"/>
  </r>
  <r>
    <n v="202051"/>
    <d v="2024-07-18T00:00:00"/>
    <n v="102309"/>
    <n v="300191"/>
    <x v="0"/>
    <x v="11"/>
    <n v="2"/>
    <n v="21.99"/>
    <s v="N"/>
    <s v=""/>
    <s v=""/>
    <n v="0"/>
    <n v="43.98"/>
    <n v="4"/>
    <x v="117"/>
    <s v="Thu"/>
    <n v="1"/>
  </r>
  <r>
    <n v="202052"/>
    <d v="2024-07-20T00:00:00"/>
    <n v="122156"/>
    <n v="200559"/>
    <x v="1"/>
    <x v="3"/>
    <n v="4"/>
    <n v="59.99"/>
    <s v="N"/>
    <s v=""/>
    <s v=""/>
    <n v="0"/>
    <n v="239.96"/>
    <n v="4"/>
    <x v="27"/>
    <s v="Sat"/>
    <n v="1"/>
  </r>
  <r>
    <n v="202053"/>
    <d v="2024-07-18T00:00:00"/>
    <n v="120312"/>
    <n v="100254"/>
    <x v="2"/>
    <x v="9"/>
    <n v="1"/>
    <n v="799"/>
    <s v="N"/>
    <s v=""/>
    <s v=""/>
    <n v="0"/>
    <n v="799"/>
    <n v="6"/>
    <x v="127"/>
    <s v="Thu"/>
    <n v="0.16666666666666666"/>
  </r>
  <r>
    <n v="202053"/>
    <d v="2024-07-18T00:00:00"/>
    <n v="120312"/>
    <n v="300189"/>
    <x v="0"/>
    <x v="10"/>
    <n v="1"/>
    <n v="24.99"/>
    <s v="N"/>
    <s v=""/>
    <s v=""/>
    <n v="0"/>
    <n v="24.99"/>
    <n v="4"/>
    <x v="1"/>
    <s v="Thu"/>
    <n v="0.16666666666666666"/>
  </r>
  <r>
    <n v="202053"/>
    <d v="2024-07-18T00:00:00"/>
    <n v="120312"/>
    <n v="200559"/>
    <x v="1"/>
    <x v="3"/>
    <n v="1"/>
    <n v="59.99"/>
    <s v="N"/>
    <s v=""/>
    <s v=""/>
    <n v="0"/>
    <n v="59.99"/>
    <n v="4"/>
    <x v="1"/>
    <s v="Thu"/>
    <n v="0.16666666666666666"/>
  </r>
  <r>
    <n v="202053"/>
    <d v="2024-07-18T00:00:00"/>
    <n v="120312"/>
    <n v="300191"/>
    <x v="0"/>
    <x v="11"/>
    <n v="1"/>
    <n v="21.99"/>
    <s v="N"/>
    <s v=""/>
    <s v=""/>
    <n v="0"/>
    <n v="21.99"/>
    <n v="2"/>
    <x v="1"/>
    <s v="Thu"/>
    <n v="0.16666666666666666"/>
  </r>
  <r>
    <n v="202053"/>
    <d v="2024-07-18T00:00:00"/>
    <n v="120312"/>
    <n v="300185"/>
    <x v="0"/>
    <x v="7"/>
    <n v="1"/>
    <n v="29.99"/>
    <s v="N"/>
    <s v=""/>
    <s v=""/>
    <n v="0"/>
    <n v="29.99"/>
    <n v="4"/>
    <x v="1"/>
    <s v="Thu"/>
    <n v="0.16666666666666666"/>
  </r>
  <r>
    <n v="202053"/>
    <d v="2024-07-18T00:00:00"/>
    <n v="120312"/>
    <n v="200557"/>
    <x v="1"/>
    <x v="13"/>
    <n v="2"/>
    <n v="129.99"/>
    <s v="N"/>
    <s v=""/>
    <s v=""/>
    <n v="0"/>
    <n v="259.98"/>
    <n v="4"/>
    <x v="1"/>
    <s v="Thu"/>
    <n v="0.16666666666666666"/>
  </r>
  <r>
    <n v="202054"/>
    <d v="2024-07-17T00:00:00"/>
    <n v="109882"/>
    <n v="200556"/>
    <x v="1"/>
    <x v="2"/>
    <n v="2"/>
    <n v="64.989999999999995"/>
    <s v="N"/>
    <s v=""/>
    <s v=""/>
    <n v="0"/>
    <n v="129.97999999999999"/>
    <n v="4"/>
    <x v="128"/>
    <s v="Wed"/>
    <n v="1"/>
  </r>
  <r>
    <n v="202055"/>
    <d v="2024-07-13T00:00:00"/>
    <n v="106016"/>
    <n v="100257"/>
    <x v="2"/>
    <x v="4"/>
    <n v="3"/>
    <n v="379"/>
    <s v="N"/>
    <s v=""/>
    <s v=""/>
    <n v="0"/>
    <n v="1137"/>
    <n v="5"/>
    <x v="129"/>
    <s v="Sat"/>
    <n v="1"/>
  </r>
  <r>
    <n v="202056"/>
    <d v="2024-07-13T00:00:00"/>
    <n v="129937"/>
    <n v="200556"/>
    <x v="1"/>
    <x v="2"/>
    <n v="3"/>
    <n v="64.989999999999995"/>
    <s v="Y"/>
    <s v="PADDLE15"/>
    <n v="0.15"/>
    <n v="29.245499999999993"/>
    <n v="165.72449999999998"/>
    <n v="1"/>
    <x v="130"/>
    <s v="Sat"/>
    <n v="0.5"/>
  </r>
  <r>
    <n v="202056"/>
    <d v="2024-07-13T00:00:00"/>
    <n v="129937"/>
    <n v="200556"/>
    <x v="1"/>
    <x v="2"/>
    <n v="1"/>
    <n v="64.989999999999995"/>
    <s v="Y"/>
    <s v="PADDLE15"/>
    <n v="0.15"/>
    <n v="9.7484999999999982"/>
    <n v="55.241499999999995"/>
    <n v="4"/>
    <x v="1"/>
    <s v="Sat"/>
    <n v="0.5"/>
  </r>
  <r>
    <n v="202057"/>
    <d v="2024-07-13T00:00:00"/>
    <n v="115843"/>
    <n v="300191"/>
    <x v="0"/>
    <x v="11"/>
    <n v="1"/>
    <n v="21.99"/>
    <s v="N"/>
    <s v=""/>
    <s v=""/>
    <n v="0"/>
    <n v="21.99"/>
    <n v="4"/>
    <x v="131"/>
    <s v="Sat"/>
    <n v="0.5"/>
  </r>
  <r>
    <n v="202057"/>
    <d v="2024-07-13T00:00:00"/>
    <n v="115843"/>
    <n v="100250"/>
    <x v="2"/>
    <x v="16"/>
    <n v="4"/>
    <n v="189"/>
    <s v="N"/>
    <s v=""/>
    <s v=""/>
    <n v="0"/>
    <n v="756"/>
    <n v="5"/>
    <x v="1"/>
    <s v="Sat"/>
    <n v="0.5"/>
  </r>
  <r>
    <n v="202058"/>
    <d v="2024-07-19T00:00:00"/>
    <n v="124112"/>
    <n v="100254"/>
    <x v="2"/>
    <x v="9"/>
    <n v="1"/>
    <n v="799"/>
    <s v="Y"/>
    <s v="SUMMER10"/>
    <n v="0.1"/>
    <n v="79.900000000000006"/>
    <n v="719.1"/>
    <n v="5"/>
    <x v="132"/>
    <s v="Fri"/>
    <n v="1"/>
  </r>
  <r>
    <n v="202059"/>
    <d v="2024-07-19T00:00:00"/>
    <n v="121611"/>
    <n v="100254"/>
    <x v="2"/>
    <x v="9"/>
    <n v="1"/>
    <n v="799"/>
    <s v="N"/>
    <s v=""/>
    <s v=""/>
    <n v="0"/>
    <n v="799"/>
    <n v="5"/>
    <x v="133"/>
    <s v="Fri"/>
    <n v="0.25"/>
  </r>
  <r>
    <n v="202059"/>
    <d v="2024-07-19T00:00:00"/>
    <n v="121611"/>
    <n v="100250"/>
    <x v="2"/>
    <x v="16"/>
    <n v="2"/>
    <n v="189"/>
    <s v="N"/>
    <s v=""/>
    <s v=""/>
    <n v="0"/>
    <n v="378"/>
    <n v="3"/>
    <x v="1"/>
    <s v="Fri"/>
    <n v="0.25"/>
  </r>
  <r>
    <n v="202059"/>
    <d v="2024-07-19T00:00:00"/>
    <n v="121611"/>
    <n v="200549"/>
    <x v="1"/>
    <x v="1"/>
    <n v="2"/>
    <n v="18.989999999999998"/>
    <s v="N"/>
    <s v=""/>
    <s v=""/>
    <n v="0"/>
    <n v="37.979999999999997"/>
    <n v="2"/>
    <x v="1"/>
    <s v="Fri"/>
    <n v="0.25"/>
  </r>
  <r>
    <n v="202059"/>
    <d v="2024-07-19T00:00:00"/>
    <n v="121611"/>
    <n v="300185"/>
    <x v="0"/>
    <x v="7"/>
    <n v="1"/>
    <n v="29.99"/>
    <s v="N"/>
    <s v=""/>
    <s v=""/>
    <n v="0"/>
    <n v="29.99"/>
    <n v="2"/>
    <x v="1"/>
    <s v="Fri"/>
    <n v="0.25"/>
  </r>
  <r>
    <n v="202060"/>
    <d v="2024-07-11T00:00:00"/>
    <n v="102385"/>
    <n v="100250"/>
    <x v="2"/>
    <x v="16"/>
    <n v="4"/>
    <n v="189"/>
    <s v="N"/>
    <s v=""/>
    <s v=""/>
    <n v="0"/>
    <n v="756"/>
    <n v="5"/>
    <x v="134"/>
    <s v="Thu"/>
    <n v="0.5"/>
  </r>
  <r>
    <n v="202060"/>
    <d v="2024-07-11T00:00:00"/>
    <n v="102385"/>
    <n v="200549"/>
    <x v="1"/>
    <x v="1"/>
    <n v="5"/>
    <n v="18.989999999999998"/>
    <s v="N"/>
    <s v=""/>
    <s v=""/>
    <n v="0"/>
    <n v="94.949999999999989"/>
    <n v="1"/>
    <x v="1"/>
    <s v="Thu"/>
    <n v="0.5"/>
  </r>
  <r>
    <n v="202061"/>
    <d v="2024-07-08T00:00:00"/>
    <n v="127750"/>
    <n v="100250"/>
    <x v="2"/>
    <x v="16"/>
    <n v="5"/>
    <n v="189"/>
    <s v="N"/>
    <s v=""/>
    <s v=""/>
    <n v="0"/>
    <n v="945"/>
    <n v="6"/>
    <x v="135"/>
    <s v="Mon"/>
    <n v="0.5"/>
  </r>
  <r>
    <n v="202061"/>
    <d v="2024-07-08T00:00:00"/>
    <n v="127750"/>
    <n v="300191"/>
    <x v="0"/>
    <x v="11"/>
    <n v="1"/>
    <n v="21.99"/>
    <s v="N"/>
    <s v=""/>
    <s v=""/>
    <n v="0"/>
    <n v="21.99"/>
    <n v="2"/>
    <x v="1"/>
    <s v="Mon"/>
    <n v="0.5"/>
  </r>
  <r>
    <n v="202062"/>
    <d v="2024-07-13T00:00:00"/>
    <n v="124697"/>
    <n v="100248"/>
    <x v="2"/>
    <x v="24"/>
    <n v="1"/>
    <n v="199"/>
    <s v="Y"/>
    <s v="SUMMER10"/>
    <n v="0.1"/>
    <n v="19.900000000000002"/>
    <n v="179.1"/>
    <n v="3"/>
    <x v="136"/>
    <s v="Sat"/>
    <n v="1"/>
  </r>
  <r>
    <n v="202063"/>
    <d v="2024-07-12T00:00:00"/>
    <n v="104905"/>
    <n v="200549"/>
    <x v="1"/>
    <x v="1"/>
    <n v="1"/>
    <n v="18.989999999999998"/>
    <s v="Y"/>
    <s v="SUMMER10"/>
    <n v="0.1"/>
    <n v="1.899"/>
    <n v="17.090999999999998"/>
    <n v="3"/>
    <x v="67"/>
    <s v="Fri"/>
    <n v="1"/>
  </r>
  <r>
    <n v="202064"/>
    <d v="2024-07-19T00:00:00"/>
    <n v="104274"/>
    <n v="100253"/>
    <x v="2"/>
    <x v="28"/>
    <n v="5"/>
    <n v="279"/>
    <s v="N"/>
    <s v=""/>
    <s v=""/>
    <n v="0"/>
    <n v="1395"/>
    <n v="6"/>
    <x v="137"/>
    <s v="Fri"/>
    <n v="1"/>
  </r>
  <r>
    <n v="202065"/>
    <d v="2024-07-10T00:00:00"/>
    <n v="124839"/>
    <n v="300190"/>
    <x v="0"/>
    <x v="0"/>
    <n v="2"/>
    <n v="35.99"/>
    <s v="N"/>
    <s v=""/>
    <s v=""/>
    <n v="0"/>
    <n v="71.98"/>
    <n v="3"/>
    <x v="138"/>
    <s v="Wed"/>
    <n v="0.5"/>
  </r>
  <r>
    <n v="202065"/>
    <d v="2024-07-10T00:00:00"/>
    <n v="124839"/>
    <n v="200549"/>
    <x v="1"/>
    <x v="1"/>
    <n v="1"/>
    <n v="18.989999999999998"/>
    <s v="N"/>
    <s v=""/>
    <s v=""/>
    <n v="0"/>
    <n v="18.989999999999998"/>
    <n v="2"/>
    <x v="1"/>
    <s v="Wed"/>
    <n v="0.5"/>
  </r>
  <r>
    <n v="202066"/>
    <d v="2024-07-20T00:00:00"/>
    <n v="106386"/>
    <n v="100254"/>
    <x v="2"/>
    <x v="9"/>
    <n v="5"/>
    <n v="799"/>
    <s v="N"/>
    <s v=""/>
    <s v=""/>
    <n v="0"/>
    <n v="3995"/>
    <n v="4"/>
    <x v="139"/>
    <s v="Sat"/>
    <n v="0.25"/>
  </r>
  <r>
    <n v="202066"/>
    <d v="2024-07-20T00:00:00"/>
    <n v="106386"/>
    <n v="200549"/>
    <x v="1"/>
    <x v="1"/>
    <n v="3"/>
    <n v="18.989999999999998"/>
    <s v="N"/>
    <s v=""/>
    <s v=""/>
    <n v="0"/>
    <n v="56.97"/>
    <n v="4"/>
    <x v="1"/>
    <s v="Sat"/>
    <n v="0.25"/>
  </r>
  <r>
    <n v="202066"/>
    <d v="2024-07-20T00:00:00"/>
    <n v="106386"/>
    <n v="200549"/>
    <x v="1"/>
    <x v="1"/>
    <n v="1"/>
    <n v="18.989999999999998"/>
    <s v="N"/>
    <s v=""/>
    <s v=""/>
    <n v="0"/>
    <n v="18.989999999999998"/>
    <n v="4"/>
    <x v="1"/>
    <s v="Sat"/>
    <n v="0.25"/>
  </r>
  <r>
    <n v="202066"/>
    <d v="2024-07-20T00:00:00"/>
    <n v="106386"/>
    <n v="300187"/>
    <x v="0"/>
    <x v="20"/>
    <n v="1"/>
    <n v="54.99"/>
    <s v="N"/>
    <s v=""/>
    <s v=""/>
    <n v="0"/>
    <n v="54.99"/>
    <n v="2"/>
    <x v="1"/>
    <s v="Sat"/>
    <n v="0.25"/>
  </r>
  <r>
    <n v="202067"/>
    <d v="2024-07-17T00:00:00"/>
    <n v="111301"/>
    <n v="200559"/>
    <x v="1"/>
    <x v="3"/>
    <n v="2"/>
    <n v="59.99"/>
    <s v="N"/>
    <s v=""/>
    <s v=""/>
    <n v="0"/>
    <n v="119.98"/>
    <n v="1"/>
    <x v="140"/>
    <s v="Wed"/>
    <n v="0.5"/>
  </r>
  <r>
    <n v="202067"/>
    <d v="2024-07-17T00:00:00"/>
    <n v="111301"/>
    <n v="200559"/>
    <x v="1"/>
    <x v="3"/>
    <n v="4"/>
    <n v="59.99"/>
    <s v="N"/>
    <s v=""/>
    <s v=""/>
    <n v="0"/>
    <n v="239.96"/>
    <n v="4"/>
    <x v="1"/>
    <s v="Wed"/>
    <n v="0.5"/>
  </r>
  <r>
    <n v="202068"/>
    <d v="2024-07-19T00:00:00"/>
    <n v="122599"/>
    <n v="200559"/>
    <x v="1"/>
    <x v="3"/>
    <n v="1"/>
    <n v="59.99"/>
    <s v="N"/>
    <s v=""/>
    <s v=""/>
    <n v="0"/>
    <n v="59.99"/>
    <n v="3"/>
    <x v="141"/>
    <s v="Fri"/>
    <n v="0.5"/>
  </r>
  <r>
    <n v="202068"/>
    <d v="2024-07-19T00:00:00"/>
    <n v="122599"/>
    <n v="200550"/>
    <x v="1"/>
    <x v="19"/>
    <n v="1"/>
    <n v="15.99"/>
    <s v="N"/>
    <s v=""/>
    <s v=""/>
    <n v="0"/>
    <n v="15.99"/>
    <n v="3"/>
    <x v="1"/>
    <s v="Fri"/>
    <n v="0.5"/>
  </r>
  <r>
    <n v="202069"/>
    <d v="2024-07-20T00:00:00"/>
    <n v="116894"/>
    <n v="300187"/>
    <x v="0"/>
    <x v="20"/>
    <n v="1"/>
    <n v="54.99"/>
    <s v="N"/>
    <s v=""/>
    <s v=""/>
    <n v="0"/>
    <n v="54.99"/>
    <n v="4"/>
    <x v="142"/>
    <s v="Sat"/>
    <n v="0.25"/>
  </r>
  <r>
    <n v="202069"/>
    <d v="2024-07-20T00:00:00"/>
    <n v="116894"/>
    <n v="200559"/>
    <x v="1"/>
    <x v="3"/>
    <n v="1"/>
    <n v="59.99"/>
    <s v="N"/>
    <s v=""/>
    <s v=""/>
    <n v="0"/>
    <n v="59.99"/>
    <n v="3"/>
    <x v="1"/>
    <s v="Sat"/>
    <n v="0.25"/>
  </r>
  <r>
    <n v="202069"/>
    <d v="2024-07-20T00:00:00"/>
    <n v="116894"/>
    <n v="200559"/>
    <x v="1"/>
    <x v="3"/>
    <n v="1"/>
    <n v="59.99"/>
    <s v="N"/>
    <s v=""/>
    <s v=""/>
    <n v="0"/>
    <n v="59.99"/>
    <n v="4"/>
    <x v="1"/>
    <s v="Sat"/>
    <n v="0.25"/>
  </r>
  <r>
    <n v="202069"/>
    <d v="2024-07-20T00:00:00"/>
    <n v="116894"/>
    <n v="300187"/>
    <x v="0"/>
    <x v="20"/>
    <n v="1"/>
    <n v="54.99"/>
    <s v="N"/>
    <s v=""/>
    <s v=""/>
    <n v="0"/>
    <n v="54.99"/>
    <n v="3"/>
    <x v="1"/>
    <s v="Sat"/>
    <n v="0.25"/>
  </r>
  <r>
    <n v="202070"/>
    <d v="2024-07-13T00:00:00"/>
    <n v="113983"/>
    <n v="300191"/>
    <x v="0"/>
    <x v="11"/>
    <n v="1"/>
    <n v="21.99"/>
    <s v="Y"/>
    <s v="SUMMER10"/>
    <n v="0.1"/>
    <n v="2.1989999999999998"/>
    <n v="19.790999999999997"/>
    <n v="2"/>
    <x v="143"/>
    <s v="Sat"/>
    <n v="0.25"/>
  </r>
  <r>
    <n v="202070"/>
    <d v="2024-07-13T00:00:00"/>
    <n v="113983"/>
    <n v="200559"/>
    <x v="1"/>
    <x v="3"/>
    <n v="1"/>
    <n v="59.99"/>
    <s v="Y"/>
    <s v="SUMMER10"/>
    <n v="0.1"/>
    <n v="5.9990000000000006"/>
    <n v="53.991"/>
    <n v="3"/>
    <x v="1"/>
    <s v="Sat"/>
    <n v="0.25"/>
  </r>
  <r>
    <n v="202070"/>
    <d v="2024-07-13T00:00:00"/>
    <n v="113983"/>
    <n v="200559"/>
    <x v="1"/>
    <x v="3"/>
    <n v="1"/>
    <n v="59.99"/>
    <s v="Y"/>
    <s v="SUMMER10"/>
    <n v="0.1"/>
    <n v="5.9990000000000006"/>
    <n v="53.991"/>
    <n v="3"/>
    <x v="1"/>
    <s v="Sat"/>
    <n v="0.25"/>
  </r>
  <r>
    <n v="202070"/>
    <d v="2024-07-13T00:00:00"/>
    <n v="113983"/>
    <n v="100250"/>
    <x v="2"/>
    <x v="16"/>
    <n v="1"/>
    <n v="189"/>
    <s v="Y"/>
    <s v="SUMMER10"/>
    <n v="0.1"/>
    <n v="18.900000000000002"/>
    <n v="170.1"/>
    <n v="7"/>
    <x v="1"/>
    <s v="Sat"/>
    <n v="0.25"/>
  </r>
  <r>
    <n v="202071"/>
    <d v="2024-07-12T00:00:00"/>
    <n v="122156"/>
    <n v="300187"/>
    <x v="0"/>
    <x v="20"/>
    <n v="3"/>
    <n v="54.99"/>
    <s v="N"/>
    <s v=""/>
    <s v=""/>
    <n v="0"/>
    <n v="164.97"/>
    <n v="3"/>
    <x v="144"/>
    <s v="Fri"/>
    <n v="0.25"/>
  </r>
  <r>
    <n v="202071"/>
    <d v="2024-07-12T00:00:00"/>
    <n v="122156"/>
    <n v="200549"/>
    <x v="1"/>
    <x v="1"/>
    <n v="1"/>
    <n v="18.989999999999998"/>
    <s v="N"/>
    <s v=""/>
    <s v=""/>
    <n v="0"/>
    <n v="18.989999999999998"/>
    <n v="1"/>
    <x v="1"/>
    <s v="Fri"/>
    <n v="0.25"/>
  </r>
  <r>
    <n v="202071"/>
    <d v="2024-07-12T00:00:00"/>
    <n v="122156"/>
    <n v="300191"/>
    <x v="0"/>
    <x v="11"/>
    <n v="2"/>
    <n v="21.99"/>
    <s v="N"/>
    <s v=""/>
    <s v=""/>
    <n v="0"/>
    <n v="43.98"/>
    <n v="4"/>
    <x v="1"/>
    <s v="Fri"/>
    <n v="0.25"/>
  </r>
  <r>
    <n v="202071"/>
    <d v="2024-07-12T00:00:00"/>
    <n v="122156"/>
    <n v="100254"/>
    <x v="2"/>
    <x v="9"/>
    <n v="1"/>
    <n v="799"/>
    <s v="N"/>
    <s v=""/>
    <s v=""/>
    <n v="0"/>
    <n v="799"/>
    <n v="5"/>
    <x v="1"/>
    <s v="Fri"/>
    <n v="0.25"/>
  </r>
  <r>
    <n v="202072"/>
    <d v="2024-07-12T00:00:00"/>
    <n v="115893"/>
    <n v="100252"/>
    <x v="2"/>
    <x v="5"/>
    <n v="1"/>
    <n v="449"/>
    <s v="N"/>
    <s v=""/>
    <s v=""/>
    <n v="0"/>
    <n v="449"/>
    <n v="2"/>
    <x v="80"/>
    <s v="Fri"/>
    <n v="1"/>
  </r>
  <r>
    <n v="202073"/>
    <d v="2024-07-13T00:00:00"/>
    <n v="123406"/>
    <n v="200556"/>
    <x v="1"/>
    <x v="2"/>
    <n v="4"/>
    <n v="64.989999999999995"/>
    <s v="N"/>
    <s v=""/>
    <s v=""/>
    <n v="0"/>
    <n v="259.95999999999998"/>
    <n v="1"/>
    <x v="145"/>
    <s v="Sat"/>
    <n v="0.16666666666666666"/>
  </r>
  <r>
    <n v="202073"/>
    <d v="2024-07-13T00:00:00"/>
    <n v="123406"/>
    <n v="300188"/>
    <x v="0"/>
    <x v="23"/>
    <n v="2"/>
    <n v="64.989999999999995"/>
    <s v="N"/>
    <s v=""/>
    <s v=""/>
    <n v="0"/>
    <n v="129.97999999999999"/>
    <n v="3"/>
    <x v="1"/>
    <s v="Sat"/>
    <n v="0.16666666666666666"/>
  </r>
  <r>
    <n v="202073"/>
    <d v="2024-07-13T00:00:00"/>
    <n v="123406"/>
    <n v="200557"/>
    <x v="1"/>
    <x v="13"/>
    <n v="2"/>
    <n v="129.99"/>
    <s v="N"/>
    <s v=""/>
    <s v=""/>
    <n v="0"/>
    <n v="259.98"/>
    <n v="3"/>
    <x v="1"/>
    <s v="Sat"/>
    <n v="0.16666666666666666"/>
  </r>
  <r>
    <n v="202073"/>
    <d v="2024-07-13T00:00:00"/>
    <n v="123406"/>
    <n v="200557"/>
    <x v="1"/>
    <x v="13"/>
    <n v="1"/>
    <n v="129.99"/>
    <s v="N"/>
    <s v=""/>
    <s v=""/>
    <n v="0"/>
    <n v="129.99"/>
    <n v="4"/>
    <x v="1"/>
    <s v="Sat"/>
    <n v="0.16666666666666666"/>
  </r>
  <r>
    <n v="202073"/>
    <d v="2024-07-13T00:00:00"/>
    <n v="123406"/>
    <n v="300191"/>
    <x v="0"/>
    <x v="11"/>
    <n v="1"/>
    <n v="21.99"/>
    <s v="N"/>
    <s v=""/>
    <s v=""/>
    <n v="0"/>
    <n v="21.99"/>
    <n v="2"/>
    <x v="1"/>
    <s v="Sat"/>
    <n v="0.16666666666666666"/>
  </r>
  <r>
    <n v="202073"/>
    <d v="2024-07-13T00:00:00"/>
    <n v="123406"/>
    <n v="100249"/>
    <x v="2"/>
    <x v="8"/>
    <n v="2"/>
    <n v="249"/>
    <s v="N"/>
    <s v=""/>
    <s v=""/>
    <n v="0"/>
    <n v="498"/>
    <n v="6"/>
    <x v="1"/>
    <s v="Sat"/>
    <n v="0.16666666666666666"/>
  </r>
  <r>
    <n v="202074"/>
    <d v="2024-07-17T00:00:00"/>
    <n v="118373"/>
    <n v="300185"/>
    <x v="0"/>
    <x v="7"/>
    <n v="3"/>
    <n v="29.99"/>
    <s v="N"/>
    <s v=""/>
    <s v=""/>
    <n v="0"/>
    <n v="89.97"/>
    <n v="1"/>
    <x v="146"/>
    <s v="Wed"/>
    <n v="0.2"/>
  </r>
  <r>
    <n v="202074"/>
    <d v="2024-07-17T00:00:00"/>
    <n v="118373"/>
    <n v="300185"/>
    <x v="0"/>
    <x v="7"/>
    <n v="1"/>
    <n v="29.99"/>
    <s v="N"/>
    <s v=""/>
    <s v=""/>
    <n v="0"/>
    <n v="29.99"/>
    <n v="2"/>
    <x v="1"/>
    <s v="Wed"/>
    <n v="0.2"/>
  </r>
  <r>
    <n v="202074"/>
    <d v="2024-07-17T00:00:00"/>
    <n v="118373"/>
    <n v="200559"/>
    <x v="1"/>
    <x v="3"/>
    <n v="1"/>
    <n v="59.99"/>
    <s v="N"/>
    <s v=""/>
    <s v=""/>
    <n v="0"/>
    <n v="59.99"/>
    <n v="3"/>
    <x v="1"/>
    <s v="Wed"/>
    <n v="0.2"/>
  </r>
  <r>
    <n v="202074"/>
    <d v="2024-07-17T00:00:00"/>
    <n v="118373"/>
    <n v="300185"/>
    <x v="0"/>
    <x v="7"/>
    <n v="1"/>
    <n v="29.99"/>
    <s v="N"/>
    <s v=""/>
    <s v=""/>
    <n v="0"/>
    <n v="29.99"/>
    <n v="3"/>
    <x v="1"/>
    <s v="Wed"/>
    <n v="0.2"/>
  </r>
  <r>
    <n v="202074"/>
    <d v="2024-07-17T00:00:00"/>
    <n v="118373"/>
    <n v="300185"/>
    <x v="0"/>
    <x v="7"/>
    <n v="1"/>
    <n v="29.99"/>
    <s v="N"/>
    <s v=""/>
    <s v=""/>
    <n v="0"/>
    <n v="29.99"/>
    <n v="2"/>
    <x v="1"/>
    <s v="Wed"/>
    <n v="0.2"/>
  </r>
  <r>
    <n v="202075"/>
    <d v="2024-07-12T00:00:00"/>
    <n v="117811"/>
    <n v="300187"/>
    <x v="0"/>
    <x v="20"/>
    <n v="1"/>
    <n v="54.99"/>
    <s v="N"/>
    <s v=""/>
    <s v=""/>
    <n v="0"/>
    <n v="54.99"/>
    <n v="3"/>
    <x v="85"/>
    <s v="Fri"/>
    <n v="1"/>
  </r>
  <r>
    <n v="202076"/>
    <d v="2024-07-20T00:00:00"/>
    <n v="107472"/>
    <n v="100252"/>
    <x v="2"/>
    <x v="5"/>
    <n v="1"/>
    <n v="449"/>
    <s v="N"/>
    <s v=""/>
    <s v=""/>
    <n v="0"/>
    <n v="449"/>
    <n v="6"/>
    <x v="80"/>
    <s v="Sat"/>
    <n v="1"/>
  </r>
  <r>
    <n v="202077"/>
    <d v="2024-07-20T00:00:00"/>
    <n v="112332"/>
    <n v="300185"/>
    <x v="0"/>
    <x v="7"/>
    <n v="2"/>
    <n v="29.99"/>
    <s v="N"/>
    <s v=""/>
    <s v=""/>
    <n v="0"/>
    <n v="59.98"/>
    <n v="1"/>
    <x v="4"/>
    <s v="Sat"/>
    <n v="1"/>
  </r>
  <r>
    <n v="202078"/>
    <d v="2024-07-10T00:00:00"/>
    <n v="115874"/>
    <n v="300191"/>
    <x v="0"/>
    <x v="11"/>
    <n v="1"/>
    <n v="21.99"/>
    <s v="Y"/>
    <s v="SUMMER10"/>
    <n v="0.1"/>
    <n v="2.1989999999999998"/>
    <n v="19.790999999999997"/>
    <n v="3"/>
    <x v="91"/>
    <s v="Wed"/>
    <n v="1"/>
  </r>
  <r>
    <n v="202079"/>
    <d v="2024-07-19T00:00:00"/>
    <n v="120269"/>
    <n v="300191"/>
    <x v="0"/>
    <x v="11"/>
    <n v="1"/>
    <n v="21.99"/>
    <s v="N"/>
    <s v=""/>
    <s v=""/>
    <n v="0"/>
    <n v="21.99"/>
    <n v="2"/>
    <x v="147"/>
    <s v="Fri"/>
    <n v="0.25"/>
  </r>
  <r>
    <n v="202079"/>
    <d v="2024-07-19T00:00:00"/>
    <n v="120269"/>
    <n v="200550"/>
    <x v="1"/>
    <x v="19"/>
    <n v="1"/>
    <n v="15.99"/>
    <s v="N"/>
    <s v=""/>
    <s v=""/>
    <n v="0"/>
    <n v="15.99"/>
    <n v="2"/>
    <x v="1"/>
    <s v="Fri"/>
    <n v="0.25"/>
  </r>
  <r>
    <n v="202079"/>
    <d v="2024-07-19T00:00:00"/>
    <n v="120269"/>
    <n v="300185"/>
    <x v="0"/>
    <x v="7"/>
    <n v="1"/>
    <n v="29.99"/>
    <s v="N"/>
    <s v=""/>
    <s v=""/>
    <n v="0"/>
    <n v="29.99"/>
    <n v="1"/>
    <x v="1"/>
    <s v="Fri"/>
    <n v="0.25"/>
  </r>
  <r>
    <n v="202079"/>
    <d v="2024-07-19T00:00:00"/>
    <n v="120269"/>
    <n v="200559"/>
    <x v="1"/>
    <x v="3"/>
    <n v="2"/>
    <n v="59.99"/>
    <s v="N"/>
    <s v=""/>
    <s v=""/>
    <n v="0"/>
    <n v="119.98"/>
    <n v="3"/>
    <x v="1"/>
    <s v="Fri"/>
    <n v="0.25"/>
  </r>
  <r>
    <n v="202080"/>
    <d v="2024-07-21T00:00:00"/>
    <n v="127846"/>
    <n v="300185"/>
    <x v="0"/>
    <x v="7"/>
    <n v="1"/>
    <n v="29.99"/>
    <s v="N"/>
    <s v=""/>
    <s v=""/>
    <n v="0"/>
    <n v="29.99"/>
    <n v="4"/>
    <x v="148"/>
    <s v="Sun"/>
    <n v="0.5"/>
  </r>
  <r>
    <n v="202080"/>
    <d v="2024-07-21T00:00:00"/>
    <n v="127846"/>
    <n v="300191"/>
    <x v="0"/>
    <x v="11"/>
    <n v="2"/>
    <n v="21.99"/>
    <s v="N"/>
    <s v=""/>
    <s v=""/>
    <n v="0"/>
    <n v="43.98"/>
    <n v="3"/>
    <x v="1"/>
    <s v="Sun"/>
    <n v="0.5"/>
  </r>
  <r>
    <n v="202081"/>
    <d v="2024-07-17T00:00:00"/>
    <n v="103843"/>
    <n v="300185"/>
    <x v="0"/>
    <x v="7"/>
    <n v="4"/>
    <n v="29.99"/>
    <s v="N"/>
    <s v=""/>
    <s v=""/>
    <n v="0"/>
    <n v="119.96"/>
    <n v="1"/>
    <x v="149"/>
    <s v="Wed"/>
    <n v="0.2"/>
  </r>
  <r>
    <n v="202081"/>
    <d v="2024-07-17T00:00:00"/>
    <n v="103843"/>
    <n v="100254"/>
    <x v="2"/>
    <x v="9"/>
    <n v="1"/>
    <n v="799"/>
    <s v="N"/>
    <s v=""/>
    <s v=""/>
    <n v="0"/>
    <n v="799"/>
    <n v="3"/>
    <x v="1"/>
    <s v="Wed"/>
    <n v="0.2"/>
  </r>
  <r>
    <n v="202081"/>
    <d v="2024-07-17T00:00:00"/>
    <n v="103843"/>
    <n v="200548"/>
    <x v="1"/>
    <x v="21"/>
    <n v="2"/>
    <n v="29.99"/>
    <s v="N"/>
    <s v=""/>
    <s v=""/>
    <n v="0"/>
    <n v="59.98"/>
    <n v="2"/>
    <x v="1"/>
    <s v="Wed"/>
    <n v="0.2"/>
  </r>
  <r>
    <n v="202081"/>
    <d v="2024-07-17T00:00:00"/>
    <n v="103843"/>
    <n v="200549"/>
    <x v="1"/>
    <x v="1"/>
    <n v="1"/>
    <n v="18.989999999999998"/>
    <s v="N"/>
    <s v=""/>
    <s v=""/>
    <n v="0"/>
    <n v="18.989999999999998"/>
    <n v="2"/>
    <x v="1"/>
    <s v="Wed"/>
    <n v="0.2"/>
  </r>
  <r>
    <n v="202081"/>
    <d v="2024-07-17T00:00:00"/>
    <n v="103843"/>
    <n v="100254"/>
    <x v="2"/>
    <x v="9"/>
    <n v="3"/>
    <n v="799"/>
    <s v="N"/>
    <s v=""/>
    <s v=""/>
    <n v="0"/>
    <n v="2397"/>
    <n v="4"/>
    <x v="1"/>
    <s v="Wed"/>
    <n v="0.2"/>
  </r>
  <r>
    <n v="202082"/>
    <d v="2024-07-10T00:00:00"/>
    <n v="113298"/>
    <n v="200548"/>
    <x v="1"/>
    <x v="21"/>
    <n v="4"/>
    <n v="29.99"/>
    <s v="N"/>
    <s v=""/>
    <s v=""/>
    <n v="0"/>
    <n v="119.96"/>
    <n v="2"/>
    <x v="150"/>
    <s v="Wed"/>
    <n v="0.2"/>
  </r>
  <r>
    <n v="202082"/>
    <d v="2024-07-10T00:00:00"/>
    <n v="113298"/>
    <n v="200558"/>
    <x v="1"/>
    <x v="12"/>
    <n v="5"/>
    <n v="18.989999999999998"/>
    <s v="N"/>
    <s v=""/>
    <s v=""/>
    <n v="0"/>
    <n v="94.949999999999989"/>
    <n v="1"/>
    <x v="1"/>
    <s v="Wed"/>
    <n v="0.2"/>
  </r>
  <r>
    <n v="202082"/>
    <d v="2024-07-10T00:00:00"/>
    <n v="113298"/>
    <n v="300191"/>
    <x v="0"/>
    <x v="11"/>
    <n v="1"/>
    <n v="21.99"/>
    <s v="N"/>
    <s v=""/>
    <s v=""/>
    <n v="0"/>
    <n v="21.99"/>
    <n v="1"/>
    <x v="1"/>
    <s v="Wed"/>
    <n v="0.2"/>
  </r>
  <r>
    <n v="202082"/>
    <d v="2024-07-10T00:00:00"/>
    <n v="113298"/>
    <n v="100249"/>
    <x v="2"/>
    <x v="8"/>
    <n v="1"/>
    <n v="249"/>
    <s v="N"/>
    <s v=""/>
    <s v=""/>
    <n v="0"/>
    <n v="249"/>
    <n v="5"/>
    <x v="1"/>
    <s v="Wed"/>
    <n v="0.2"/>
  </r>
  <r>
    <n v="202082"/>
    <d v="2024-07-10T00:00:00"/>
    <n v="113298"/>
    <n v="300191"/>
    <x v="0"/>
    <x v="11"/>
    <n v="1"/>
    <n v="21.99"/>
    <s v="N"/>
    <s v=""/>
    <s v=""/>
    <n v="0"/>
    <n v="21.99"/>
    <n v="1"/>
    <x v="1"/>
    <s v="Wed"/>
    <n v="0.2"/>
  </r>
  <r>
    <n v="202083"/>
    <d v="2024-07-08T00:00:00"/>
    <n v="125230"/>
    <n v="300185"/>
    <x v="0"/>
    <x v="7"/>
    <n v="3"/>
    <n v="29.99"/>
    <s v="Y"/>
    <s v="SUMMER10"/>
    <n v="0.1"/>
    <n v="8.9969999999999999"/>
    <n v="80.972999999999999"/>
    <n v="4"/>
    <x v="151"/>
    <s v="Mon"/>
    <n v="0.5"/>
  </r>
  <r>
    <n v="202083"/>
    <d v="2024-07-08T00:00:00"/>
    <n v="125230"/>
    <n v="300185"/>
    <x v="0"/>
    <x v="7"/>
    <n v="1"/>
    <n v="29.99"/>
    <s v="Y"/>
    <s v="SUMMER10"/>
    <n v="0.1"/>
    <n v="2.9990000000000001"/>
    <n v="26.991"/>
    <n v="3"/>
    <x v="1"/>
    <s v="Mon"/>
    <n v="0.5"/>
  </r>
  <r>
    <n v="202084"/>
    <d v="2024-07-19T00:00:00"/>
    <n v="130685"/>
    <n v="200559"/>
    <x v="1"/>
    <x v="3"/>
    <n v="1"/>
    <n v="59.99"/>
    <s v="N"/>
    <s v=""/>
    <s v=""/>
    <n v="0"/>
    <n v="59.99"/>
    <n v="1"/>
    <x v="152"/>
    <s v="Fri"/>
    <n v="0.2"/>
  </r>
  <r>
    <n v="202084"/>
    <d v="2024-07-19T00:00:00"/>
    <n v="130685"/>
    <n v="300187"/>
    <x v="0"/>
    <x v="20"/>
    <n v="1"/>
    <n v="54.99"/>
    <s v="N"/>
    <s v=""/>
    <s v=""/>
    <n v="0"/>
    <n v="54.99"/>
    <n v="1"/>
    <x v="1"/>
    <s v="Fri"/>
    <n v="0.2"/>
  </r>
  <r>
    <n v="202084"/>
    <d v="2024-07-19T00:00:00"/>
    <n v="130685"/>
    <n v="100254"/>
    <x v="2"/>
    <x v="9"/>
    <n v="5"/>
    <n v="799"/>
    <s v="N"/>
    <s v=""/>
    <s v=""/>
    <n v="0"/>
    <n v="3995"/>
    <n v="4"/>
    <x v="1"/>
    <s v="Fri"/>
    <n v="0.2"/>
  </r>
  <r>
    <n v="202084"/>
    <d v="2024-07-19T00:00:00"/>
    <n v="130685"/>
    <n v="200556"/>
    <x v="1"/>
    <x v="2"/>
    <n v="1"/>
    <n v="64.989999999999995"/>
    <s v="N"/>
    <s v=""/>
    <s v=""/>
    <n v="0"/>
    <n v="64.989999999999995"/>
    <n v="4"/>
    <x v="1"/>
    <s v="Fri"/>
    <n v="0.2"/>
  </r>
  <r>
    <n v="202084"/>
    <d v="2024-07-19T00:00:00"/>
    <n v="130685"/>
    <n v="200559"/>
    <x v="1"/>
    <x v="3"/>
    <n v="2"/>
    <n v="59.99"/>
    <s v="N"/>
    <s v=""/>
    <s v=""/>
    <n v="0"/>
    <n v="119.98"/>
    <n v="1"/>
    <x v="1"/>
    <s v="Fri"/>
    <n v="0.2"/>
  </r>
  <r>
    <n v="202085"/>
    <d v="2024-07-11T00:00:00"/>
    <n v="104034"/>
    <n v="200556"/>
    <x v="1"/>
    <x v="2"/>
    <n v="1"/>
    <n v="64.989999999999995"/>
    <s v="N"/>
    <s v=""/>
    <s v=""/>
    <n v="0"/>
    <n v="64.989999999999995"/>
    <n v="1"/>
    <x v="153"/>
    <s v="Thu"/>
    <n v="0.5"/>
  </r>
  <r>
    <n v="202085"/>
    <d v="2024-07-11T00:00:00"/>
    <n v="104034"/>
    <n v="200549"/>
    <x v="1"/>
    <x v="1"/>
    <n v="5"/>
    <n v="18.989999999999998"/>
    <s v="N"/>
    <s v=""/>
    <s v=""/>
    <n v="0"/>
    <n v="94.949999999999989"/>
    <n v="1"/>
    <x v="1"/>
    <s v="Thu"/>
    <n v="0.5"/>
  </r>
  <r>
    <n v="202086"/>
    <d v="2024-07-19T00:00:00"/>
    <n v="118208"/>
    <n v="300191"/>
    <x v="0"/>
    <x v="11"/>
    <n v="4"/>
    <n v="21.99"/>
    <s v="Y"/>
    <s v="SUMMER10"/>
    <n v="0.1"/>
    <n v="8.7959999999999994"/>
    <n v="79.163999999999987"/>
    <n v="1"/>
    <x v="154"/>
    <s v="Fri"/>
    <n v="1"/>
  </r>
  <r>
    <n v="202087"/>
    <d v="2024-07-12T00:00:00"/>
    <n v="114704"/>
    <n v="100248"/>
    <x v="2"/>
    <x v="24"/>
    <n v="1"/>
    <n v="199"/>
    <s v="N"/>
    <s v=""/>
    <s v=""/>
    <n v="0"/>
    <n v="199"/>
    <n v="7"/>
    <x v="155"/>
    <s v="Fri"/>
    <n v="0.25"/>
  </r>
  <r>
    <n v="202087"/>
    <d v="2024-07-12T00:00:00"/>
    <n v="114704"/>
    <n v="300187"/>
    <x v="0"/>
    <x v="20"/>
    <n v="1"/>
    <n v="54.99"/>
    <s v="N"/>
    <s v=""/>
    <s v=""/>
    <n v="0"/>
    <n v="54.99"/>
    <n v="2"/>
    <x v="1"/>
    <s v="Fri"/>
    <n v="0.25"/>
  </r>
  <r>
    <n v="202087"/>
    <d v="2024-07-12T00:00:00"/>
    <n v="114704"/>
    <n v="100250"/>
    <x v="2"/>
    <x v="16"/>
    <n v="4"/>
    <n v="189"/>
    <s v="N"/>
    <s v=""/>
    <s v=""/>
    <n v="0"/>
    <n v="756"/>
    <n v="7"/>
    <x v="1"/>
    <s v="Fri"/>
    <n v="0.25"/>
  </r>
  <r>
    <n v="202087"/>
    <d v="2024-07-12T00:00:00"/>
    <n v="114704"/>
    <n v="300185"/>
    <x v="0"/>
    <x v="7"/>
    <n v="1"/>
    <n v="29.99"/>
    <s v="N"/>
    <s v=""/>
    <s v=""/>
    <n v="0"/>
    <n v="29.99"/>
    <n v="1"/>
    <x v="1"/>
    <s v="Fri"/>
    <n v="0.25"/>
  </r>
  <r>
    <n v="202088"/>
    <d v="2024-07-20T00:00:00"/>
    <n v="112016"/>
    <n v="300185"/>
    <x v="0"/>
    <x v="7"/>
    <n v="1"/>
    <n v="29.99"/>
    <s v="Y"/>
    <s v="SUBSCRIBE10"/>
    <n v="0.1"/>
    <n v="2.9990000000000001"/>
    <n v="26.991"/>
    <n v="4"/>
    <x v="156"/>
    <s v="Sat"/>
    <n v="0.25"/>
  </r>
  <r>
    <n v="202088"/>
    <d v="2024-07-20T00:00:00"/>
    <n v="112016"/>
    <n v="300185"/>
    <x v="0"/>
    <x v="7"/>
    <n v="2"/>
    <n v="29.99"/>
    <s v="Y"/>
    <s v="SUBSCRIBE10"/>
    <n v="0.1"/>
    <n v="5.9980000000000002"/>
    <n v="53.981999999999999"/>
    <n v="1"/>
    <x v="1"/>
    <s v="Sat"/>
    <n v="0.25"/>
  </r>
  <r>
    <n v="202088"/>
    <d v="2024-07-20T00:00:00"/>
    <n v="112016"/>
    <n v="300187"/>
    <x v="0"/>
    <x v="20"/>
    <n v="1"/>
    <n v="54.99"/>
    <s v="Y"/>
    <s v="SUBSCRIBE10"/>
    <n v="0.1"/>
    <n v="5.4990000000000006"/>
    <n v="49.491"/>
    <n v="3"/>
    <x v="1"/>
    <s v="Sat"/>
    <n v="0.25"/>
  </r>
  <r>
    <n v="202088"/>
    <d v="2024-07-20T00:00:00"/>
    <n v="112016"/>
    <n v="200559"/>
    <x v="1"/>
    <x v="3"/>
    <n v="1"/>
    <n v="59.99"/>
    <s v="Y"/>
    <s v="SUBSCRIBE10"/>
    <n v="0.1"/>
    <n v="5.9990000000000006"/>
    <n v="53.991"/>
    <n v="2"/>
    <x v="1"/>
    <s v="Sat"/>
    <n v="0.25"/>
  </r>
  <r>
    <n v="202089"/>
    <d v="2024-07-17T00:00:00"/>
    <n v="107917"/>
    <n v="200559"/>
    <x v="1"/>
    <x v="3"/>
    <n v="4"/>
    <n v="59.99"/>
    <s v="N"/>
    <s v=""/>
    <s v=""/>
    <n v="0"/>
    <n v="239.96"/>
    <n v="1"/>
    <x v="157"/>
    <s v="Wed"/>
    <n v="0.2"/>
  </r>
  <r>
    <n v="202089"/>
    <d v="2024-07-17T00:00:00"/>
    <n v="107917"/>
    <n v="300185"/>
    <x v="0"/>
    <x v="7"/>
    <n v="2"/>
    <n v="29.99"/>
    <s v="N"/>
    <s v=""/>
    <s v=""/>
    <n v="0"/>
    <n v="59.98"/>
    <n v="2"/>
    <x v="1"/>
    <s v="Wed"/>
    <n v="0.2"/>
  </r>
  <r>
    <n v="202089"/>
    <d v="2024-07-17T00:00:00"/>
    <n v="107917"/>
    <n v="100250"/>
    <x v="2"/>
    <x v="16"/>
    <n v="4"/>
    <n v="189"/>
    <s v="N"/>
    <s v=""/>
    <s v=""/>
    <n v="0"/>
    <n v="756"/>
    <n v="4"/>
    <x v="1"/>
    <s v="Wed"/>
    <n v="0.2"/>
  </r>
  <r>
    <n v="202089"/>
    <d v="2024-07-17T00:00:00"/>
    <n v="107917"/>
    <n v="300191"/>
    <x v="0"/>
    <x v="11"/>
    <n v="1"/>
    <n v="21.99"/>
    <s v="N"/>
    <s v=""/>
    <s v=""/>
    <n v="0"/>
    <n v="21.99"/>
    <n v="4"/>
    <x v="1"/>
    <s v="Wed"/>
    <n v="0.2"/>
  </r>
  <r>
    <n v="202089"/>
    <d v="2024-07-17T00:00:00"/>
    <n v="107917"/>
    <n v="200554"/>
    <x v="1"/>
    <x v="6"/>
    <n v="1"/>
    <n v="67.989999999999995"/>
    <s v="N"/>
    <s v=""/>
    <s v=""/>
    <n v="0"/>
    <n v="67.989999999999995"/>
    <n v="4"/>
    <x v="1"/>
    <s v="Wed"/>
    <n v="0.2"/>
  </r>
  <r>
    <n v="202090"/>
    <d v="2024-07-16T00:00:00"/>
    <n v="113863"/>
    <n v="300191"/>
    <x v="0"/>
    <x v="11"/>
    <n v="1"/>
    <n v="21.99"/>
    <s v="N"/>
    <s v=""/>
    <s v=""/>
    <n v="0"/>
    <n v="21.99"/>
    <n v="1"/>
    <x v="49"/>
    <s v="Tue"/>
    <n v="1"/>
  </r>
  <r>
    <n v="202091"/>
    <d v="2024-07-20T00:00:00"/>
    <n v="127848"/>
    <n v="100251"/>
    <x v="2"/>
    <x v="14"/>
    <n v="3"/>
    <n v="399"/>
    <s v="Y"/>
    <s v="PADDLE15"/>
    <n v="0.15"/>
    <n v="179.54999999999998"/>
    <n v="1017.45"/>
    <n v="6"/>
    <x v="158"/>
    <s v="Sat"/>
    <n v="0.5"/>
  </r>
  <r>
    <n v="202091"/>
    <d v="2024-07-20T00:00:00"/>
    <n v="127848"/>
    <n v="200556"/>
    <x v="1"/>
    <x v="2"/>
    <n v="1"/>
    <n v="64.989999999999995"/>
    <s v="Y"/>
    <s v="PADDLE15"/>
    <n v="0.15"/>
    <n v="9.7484999999999982"/>
    <n v="55.241499999999995"/>
    <n v="2"/>
    <x v="1"/>
    <s v="Sat"/>
    <n v="0.5"/>
  </r>
  <r>
    <n v="202092"/>
    <d v="2024-07-14T00:00:00"/>
    <n v="106857"/>
    <n v="200549"/>
    <x v="1"/>
    <x v="1"/>
    <n v="1"/>
    <n v="18.989999999999998"/>
    <s v="Y"/>
    <s v="SUMMER10"/>
    <n v="0.1"/>
    <n v="1.899"/>
    <n v="17.090999999999998"/>
    <n v="1"/>
    <x v="159"/>
    <s v="Sun"/>
    <n v="0.5"/>
  </r>
  <r>
    <n v="202092"/>
    <d v="2024-07-14T00:00:00"/>
    <n v="106857"/>
    <n v="200555"/>
    <x v="1"/>
    <x v="27"/>
    <n v="1"/>
    <n v="39.99"/>
    <s v="Y"/>
    <s v="SUMMER10"/>
    <n v="0.1"/>
    <n v="3.9990000000000006"/>
    <n v="35.991"/>
    <n v="1"/>
    <x v="1"/>
    <s v="Sun"/>
    <n v="0.5"/>
  </r>
  <r>
    <n v="202093"/>
    <d v="2024-07-18T00:00:00"/>
    <n v="119666"/>
    <n v="100250"/>
    <x v="2"/>
    <x v="16"/>
    <n v="4"/>
    <n v="189"/>
    <s v="N"/>
    <s v=""/>
    <s v=""/>
    <n v="0"/>
    <n v="756"/>
    <n v="3"/>
    <x v="110"/>
    <s v="Thu"/>
    <n v="1"/>
  </r>
  <r>
    <n v="202094"/>
    <d v="2024-07-17T00:00:00"/>
    <n v="129958"/>
    <n v="300185"/>
    <x v="0"/>
    <x v="7"/>
    <n v="4"/>
    <n v="29.99"/>
    <s v="Y"/>
    <s v="SUMMER10"/>
    <n v="0.1"/>
    <n v="11.996"/>
    <n v="107.964"/>
    <n v="4"/>
    <x v="151"/>
    <s v="Wed"/>
    <n v="1"/>
  </r>
  <r>
    <n v="202095"/>
    <d v="2024-07-14T00:00:00"/>
    <n v="116424"/>
    <n v="200549"/>
    <x v="1"/>
    <x v="1"/>
    <n v="1"/>
    <n v="18.989999999999998"/>
    <s v="N"/>
    <s v=""/>
    <s v=""/>
    <n v="0"/>
    <n v="18.989999999999998"/>
    <n v="3"/>
    <x v="6"/>
    <s v="Sun"/>
    <n v="1"/>
  </r>
  <r>
    <n v="202096"/>
    <d v="2024-07-12T00:00:00"/>
    <n v="120464"/>
    <n v="300191"/>
    <x v="0"/>
    <x v="11"/>
    <n v="3"/>
    <n v="21.99"/>
    <s v="N"/>
    <s v=""/>
    <s v=""/>
    <n v="0"/>
    <n v="65.97"/>
    <n v="2"/>
    <x v="160"/>
    <s v="Fri"/>
    <n v="0.5"/>
  </r>
  <r>
    <n v="202096"/>
    <d v="2024-07-12T00:00:00"/>
    <n v="120464"/>
    <n v="200556"/>
    <x v="1"/>
    <x v="2"/>
    <n v="1"/>
    <n v="64.989999999999995"/>
    <s v="N"/>
    <s v=""/>
    <s v=""/>
    <n v="0"/>
    <n v="64.989999999999995"/>
    <n v="1"/>
    <x v="1"/>
    <s v="Fri"/>
    <n v="0.5"/>
  </r>
  <r>
    <n v="202097"/>
    <d v="2024-07-11T00:00:00"/>
    <n v="112664"/>
    <n v="200556"/>
    <x v="1"/>
    <x v="2"/>
    <n v="1"/>
    <n v="64.989999999999995"/>
    <s v="Y"/>
    <s v="SUMMER10"/>
    <n v="0.1"/>
    <n v="6.4989999999999997"/>
    <n v="58.490999999999993"/>
    <n v="1"/>
    <x v="161"/>
    <s v="Thu"/>
    <n v="1"/>
  </r>
  <r>
    <n v="202098"/>
    <d v="2024-07-14T00:00:00"/>
    <n v="105662"/>
    <n v="300187"/>
    <x v="0"/>
    <x v="20"/>
    <n v="1"/>
    <n v="54.99"/>
    <s v="N"/>
    <s v=""/>
    <s v=""/>
    <n v="0"/>
    <n v="54.99"/>
    <n v="3"/>
    <x v="162"/>
    <s v="Sun"/>
    <n v="0.5"/>
  </r>
  <r>
    <n v="202098"/>
    <d v="2024-07-14T00:00:00"/>
    <n v="105662"/>
    <n v="300187"/>
    <x v="0"/>
    <x v="20"/>
    <n v="2"/>
    <n v="54.99"/>
    <s v="N"/>
    <s v=""/>
    <s v=""/>
    <n v="0"/>
    <n v="109.98"/>
    <n v="4"/>
    <x v="1"/>
    <s v="Sun"/>
    <n v="0.5"/>
  </r>
  <r>
    <n v="202099"/>
    <d v="2024-07-11T00:00:00"/>
    <n v="102537"/>
    <n v="300187"/>
    <x v="0"/>
    <x v="20"/>
    <n v="1"/>
    <n v="54.99"/>
    <s v="N"/>
    <s v=""/>
    <s v=""/>
    <n v="0"/>
    <n v="54.99"/>
    <n v="3"/>
    <x v="163"/>
    <s v="Thu"/>
    <n v="0.2"/>
  </r>
  <r>
    <n v="202099"/>
    <d v="2024-07-11T00:00:00"/>
    <n v="102537"/>
    <n v="200552"/>
    <x v="1"/>
    <x v="17"/>
    <n v="4"/>
    <n v="49.99"/>
    <s v="N"/>
    <s v=""/>
    <s v=""/>
    <n v="0"/>
    <n v="199.96"/>
    <n v="2"/>
    <x v="1"/>
    <s v="Thu"/>
    <n v="0.2"/>
  </r>
  <r>
    <n v="202099"/>
    <d v="2024-07-11T00:00:00"/>
    <n v="102537"/>
    <n v="100252"/>
    <x v="2"/>
    <x v="5"/>
    <n v="1"/>
    <n v="449"/>
    <s v="N"/>
    <s v=""/>
    <s v=""/>
    <n v="0"/>
    <n v="449"/>
    <n v="5"/>
    <x v="1"/>
    <s v="Thu"/>
    <n v="0.2"/>
  </r>
  <r>
    <n v="202099"/>
    <d v="2024-07-11T00:00:00"/>
    <n v="102537"/>
    <n v="100252"/>
    <x v="2"/>
    <x v="5"/>
    <n v="3"/>
    <n v="449"/>
    <s v="N"/>
    <s v=""/>
    <s v=""/>
    <n v="0"/>
    <n v="1347"/>
    <n v="4"/>
    <x v="1"/>
    <s v="Thu"/>
    <n v="0.2"/>
  </r>
  <r>
    <n v="202099"/>
    <d v="2024-07-11T00:00:00"/>
    <n v="102537"/>
    <n v="100252"/>
    <x v="2"/>
    <x v="5"/>
    <n v="5"/>
    <n v="449"/>
    <s v="N"/>
    <s v=""/>
    <s v=""/>
    <n v="0"/>
    <n v="2245"/>
    <n v="6"/>
    <x v="1"/>
    <s v="Thu"/>
    <n v="0.2"/>
  </r>
  <r>
    <n v="202100"/>
    <d v="2024-07-21T00:00:00"/>
    <n v="131585"/>
    <n v="300187"/>
    <x v="0"/>
    <x v="20"/>
    <n v="1"/>
    <n v="54.99"/>
    <s v="N"/>
    <s v=""/>
    <s v=""/>
    <n v="0"/>
    <n v="54.99"/>
    <n v="1"/>
    <x v="85"/>
    <s v="Sun"/>
    <n v="1"/>
  </r>
  <r>
    <n v="202101"/>
    <d v="2024-07-10T00:00:00"/>
    <n v="112165"/>
    <n v="100250"/>
    <x v="2"/>
    <x v="16"/>
    <n v="1"/>
    <n v="189"/>
    <s v="N"/>
    <s v=""/>
    <s v=""/>
    <n v="0"/>
    <n v="189"/>
    <n v="5"/>
    <x v="56"/>
    <s v="Wed"/>
    <n v="1"/>
  </r>
  <r>
    <n v="202102"/>
    <d v="2024-07-13T00:00:00"/>
    <n v="107197"/>
    <n v="200549"/>
    <x v="1"/>
    <x v="1"/>
    <n v="1"/>
    <n v="18.989999999999998"/>
    <s v="Y"/>
    <s v="SUMMER10"/>
    <n v="0.1"/>
    <n v="1.899"/>
    <n v="17.090999999999998"/>
    <n v="4"/>
    <x v="164"/>
    <s v="Sat"/>
    <n v="0.2"/>
  </r>
  <r>
    <n v="202102"/>
    <d v="2024-07-13T00:00:00"/>
    <n v="107197"/>
    <n v="100252"/>
    <x v="2"/>
    <x v="5"/>
    <n v="1"/>
    <n v="449"/>
    <s v="Y"/>
    <s v="SUMMER10"/>
    <n v="0.1"/>
    <n v="44.900000000000006"/>
    <n v="404.1"/>
    <n v="6"/>
    <x v="1"/>
    <s v="Sat"/>
    <n v="0.2"/>
  </r>
  <r>
    <n v="202102"/>
    <d v="2024-07-13T00:00:00"/>
    <n v="107197"/>
    <n v="100254"/>
    <x v="2"/>
    <x v="9"/>
    <n v="1"/>
    <n v="799"/>
    <s v="Y"/>
    <s v="SUMMER10"/>
    <n v="0.1"/>
    <n v="79.900000000000006"/>
    <n v="719.1"/>
    <n v="7"/>
    <x v="1"/>
    <s v="Sat"/>
    <n v="0.2"/>
  </r>
  <r>
    <n v="202102"/>
    <d v="2024-07-13T00:00:00"/>
    <n v="107197"/>
    <n v="200549"/>
    <x v="1"/>
    <x v="1"/>
    <n v="1"/>
    <n v="18.989999999999998"/>
    <s v="Y"/>
    <s v="SUMMER10"/>
    <n v="0.1"/>
    <n v="1.899"/>
    <n v="17.090999999999998"/>
    <n v="4"/>
    <x v="1"/>
    <s v="Sat"/>
    <n v="0.2"/>
  </r>
  <r>
    <n v="202102"/>
    <d v="2024-07-13T00:00:00"/>
    <n v="107197"/>
    <n v="300185"/>
    <x v="0"/>
    <x v="7"/>
    <n v="2"/>
    <n v="29.99"/>
    <s v="Y"/>
    <s v="SUMMER10"/>
    <n v="0.1"/>
    <n v="5.9980000000000002"/>
    <n v="53.981999999999999"/>
    <n v="4"/>
    <x v="1"/>
    <s v="Sat"/>
    <n v="0.2"/>
  </r>
  <r>
    <n v="202103"/>
    <d v="2024-07-12T00:00:00"/>
    <n v="118641"/>
    <n v="200559"/>
    <x v="1"/>
    <x v="3"/>
    <n v="1"/>
    <n v="59.99"/>
    <s v="N"/>
    <s v=""/>
    <s v=""/>
    <n v="0"/>
    <n v="59.99"/>
    <n v="3"/>
    <x v="165"/>
    <s v="Fri"/>
    <n v="0.25"/>
  </r>
  <r>
    <n v="202103"/>
    <d v="2024-07-12T00:00:00"/>
    <n v="118641"/>
    <n v="100254"/>
    <x v="2"/>
    <x v="9"/>
    <n v="2"/>
    <n v="799"/>
    <s v="N"/>
    <s v=""/>
    <s v=""/>
    <n v="0"/>
    <n v="1598"/>
    <n v="4"/>
    <x v="1"/>
    <s v="Fri"/>
    <n v="0.25"/>
  </r>
  <r>
    <n v="202103"/>
    <d v="2024-07-12T00:00:00"/>
    <n v="118641"/>
    <n v="100250"/>
    <x v="2"/>
    <x v="16"/>
    <n v="1"/>
    <n v="189"/>
    <s v="N"/>
    <s v=""/>
    <s v=""/>
    <n v="0"/>
    <n v="189"/>
    <n v="4"/>
    <x v="1"/>
    <s v="Fri"/>
    <n v="0.25"/>
  </r>
  <r>
    <n v="202103"/>
    <d v="2024-07-12T00:00:00"/>
    <n v="118641"/>
    <n v="300191"/>
    <x v="0"/>
    <x v="11"/>
    <n v="2"/>
    <n v="21.99"/>
    <s v="N"/>
    <s v=""/>
    <s v=""/>
    <n v="0"/>
    <n v="43.98"/>
    <n v="4"/>
    <x v="1"/>
    <s v="Fri"/>
    <n v="0.25"/>
  </r>
  <r>
    <n v="202104"/>
    <d v="2024-07-12T00:00:00"/>
    <n v="129955"/>
    <n v="300191"/>
    <x v="0"/>
    <x v="11"/>
    <n v="1"/>
    <n v="21.99"/>
    <s v="N"/>
    <s v=""/>
    <s v=""/>
    <n v="0"/>
    <n v="21.99"/>
    <n v="4"/>
    <x v="166"/>
    <s v="Fri"/>
    <n v="0.5"/>
  </r>
  <r>
    <n v="202104"/>
    <d v="2024-07-12T00:00:00"/>
    <n v="129955"/>
    <n v="200551"/>
    <x v="1"/>
    <x v="26"/>
    <n v="1"/>
    <n v="79.989999999999995"/>
    <s v="N"/>
    <s v=""/>
    <s v=""/>
    <n v="0"/>
    <n v="79.989999999999995"/>
    <n v="3"/>
    <x v="1"/>
    <s v="Fri"/>
    <n v="0.5"/>
  </r>
  <r>
    <n v="202105"/>
    <d v="2024-07-12T00:00:00"/>
    <n v="102594"/>
    <n v="200552"/>
    <x v="1"/>
    <x v="17"/>
    <n v="1"/>
    <n v="49.99"/>
    <s v="N"/>
    <s v=""/>
    <s v=""/>
    <n v="0"/>
    <n v="49.99"/>
    <n v="1"/>
    <x v="167"/>
    <s v="Fri"/>
    <n v="0.25"/>
  </r>
  <r>
    <n v="202105"/>
    <d v="2024-07-12T00:00:00"/>
    <n v="102594"/>
    <n v="100254"/>
    <x v="2"/>
    <x v="9"/>
    <n v="4"/>
    <n v="799"/>
    <s v="N"/>
    <s v=""/>
    <s v=""/>
    <n v="0"/>
    <n v="3196"/>
    <n v="5"/>
    <x v="1"/>
    <s v="Fri"/>
    <n v="0.25"/>
  </r>
  <r>
    <n v="202105"/>
    <d v="2024-07-12T00:00:00"/>
    <n v="102594"/>
    <n v="200559"/>
    <x v="1"/>
    <x v="3"/>
    <n v="1"/>
    <n v="59.99"/>
    <s v="N"/>
    <s v=""/>
    <s v=""/>
    <n v="0"/>
    <n v="59.99"/>
    <n v="3"/>
    <x v="1"/>
    <s v="Fri"/>
    <n v="0.25"/>
  </r>
  <r>
    <n v="202105"/>
    <d v="2024-07-12T00:00:00"/>
    <n v="102594"/>
    <n v="100250"/>
    <x v="2"/>
    <x v="16"/>
    <n v="1"/>
    <n v="189"/>
    <s v="N"/>
    <s v=""/>
    <s v=""/>
    <n v="0"/>
    <n v="189"/>
    <n v="4"/>
    <x v="1"/>
    <s v="Fri"/>
    <n v="0.25"/>
  </r>
  <r>
    <n v="202106"/>
    <d v="2024-07-16T00:00:00"/>
    <n v="106698"/>
    <n v="200559"/>
    <x v="1"/>
    <x v="3"/>
    <n v="1"/>
    <n v="59.99"/>
    <s v="N"/>
    <s v=""/>
    <s v=""/>
    <n v="0"/>
    <n v="59.99"/>
    <n v="4"/>
    <x v="168"/>
    <s v="Tue"/>
    <n v="0.2"/>
  </r>
  <r>
    <n v="202106"/>
    <d v="2024-07-16T00:00:00"/>
    <n v="106698"/>
    <n v="100250"/>
    <x v="2"/>
    <x v="16"/>
    <n v="1"/>
    <n v="189"/>
    <s v="N"/>
    <s v=""/>
    <s v=""/>
    <n v="0"/>
    <n v="189"/>
    <n v="3"/>
    <x v="1"/>
    <s v="Tue"/>
    <n v="0.2"/>
  </r>
  <r>
    <n v="202106"/>
    <d v="2024-07-16T00:00:00"/>
    <n v="106698"/>
    <n v="100252"/>
    <x v="2"/>
    <x v="5"/>
    <n v="1"/>
    <n v="449"/>
    <s v="N"/>
    <s v=""/>
    <s v=""/>
    <n v="0"/>
    <n v="449"/>
    <n v="4"/>
    <x v="1"/>
    <s v="Tue"/>
    <n v="0.2"/>
  </r>
  <r>
    <n v="202106"/>
    <d v="2024-07-16T00:00:00"/>
    <n v="106698"/>
    <n v="200559"/>
    <x v="1"/>
    <x v="3"/>
    <n v="2"/>
    <n v="59.99"/>
    <s v="N"/>
    <s v=""/>
    <s v=""/>
    <n v="0"/>
    <n v="119.98"/>
    <n v="2"/>
    <x v="1"/>
    <s v="Tue"/>
    <n v="0.2"/>
  </r>
  <r>
    <n v="202106"/>
    <d v="2024-07-16T00:00:00"/>
    <n v="106698"/>
    <n v="300191"/>
    <x v="0"/>
    <x v="11"/>
    <n v="1"/>
    <n v="21.99"/>
    <s v="N"/>
    <s v=""/>
    <s v=""/>
    <n v="0"/>
    <n v="21.99"/>
    <n v="2"/>
    <x v="1"/>
    <s v="Tue"/>
    <n v="0.2"/>
  </r>
  <r>
    <n v="202107"/>
    <d v="2024-07-17T00:00:00"/>
    <n v="117255"/>
    <n v="300191"/>
    <x v="0"/>
    <x v="11"/>
    <n v="1"/>
    <n v="21.99"/>
    <s v="N"/>
    <s v=""/>
    <s v=""/>
    <n v="0"/>
    <n v="21.99"/>
    <n v="1"/>
    <x v="117"/>
    <s v="Wed"/>
    <n v="0.5"/>
  </r>
  <r>
    <n v="202107"/>
    <d v="2024-07-17T00:00:00"/>
    <n v="117255"/>
    <n v="300191"/>
    <x v="0"/>
    <x v="11"/>
    <n v="1"/>
    <n v="21.99"/>
    <s v="N"/>
    <s v=""/>
    <s v=""/>
    <n v="0"/>
    <n v="21.99"/>
    <n v="4"/>
    <x v="1"/>
    <s v="Wed"/>
    <n v="0.5"/>
  </r>
  <r>
    <n v="202108"/>
    <d v="2024-07-12T00:00:00"/>
    <n v="106835"/>
    <n v="300187"/>
    <x v="0"/>
    <x v="20"/>
    <n v="2"/>
    <n v="54.99"/>
    <s v="N"/>
    <s v=""/>
    <s v=""/>
    <n v="0"/>
    <n v="109.98"/>
    <n v="1"/>
    <x v="111"/>
    <s v="Fri"/>
    <n v="1"/>
  </r>
  <r>
    <n v="202109"/>
    <d v="2024-07-08T00:00:00"/>
    <n v="111400"/>
    <n v="300187"/>
    <x v="0"/>
    <x v="20"/>
    <n v="4"/>
    <n v="54.99"/>
    <s v="N"/>
    <s v=""/>
    <s v=""/>
    <n v="0"/>
    <n v="219.96"/>
    <n v="1"/>
    <x v="169"/>
    <s v="Mon"/>
    <n v="1"/>
  </r>
  <r>
    <n v="202110"/>
    <d v="2024-07-10T00:00:00"/>
    <n v="129141"/>
    <n v="300191"/>
    <x v="0"/>
    <x v="11"/>
    <n v="1"/>
    <n v="21.99"/>
    <s v="N"/>
    <s v=""/>
    <s v=""/>
    <n v="0"/>
    <n v="21.99"/>
    <n v="1"/>
    <x v="49"/>
    <s v="Wed"/>
    <n v="1"/>
  </r>
  <r>
    <n v="202111"/>
    <d v="2024-07-12T00:00:00"/>
    <n v="123790"/>
    <n v="100250"/>
    <x v="2"/>
    <x v="16"/>
    <n v="3"/>
    <n v="189"/>
    <s v="N"/>
    <s v=""/>
    <s v=""/>
    <n v="0"/>
    <n v="567"/>
    <n v="4"/>
    <x v="170"/>
    <s v="Fri"/>
    <n v="0.2"/>
  </r>
  <r>
    <n v="202111"/>
    <d v="2024-07-12T00:00:00"/>
    <n v="123790"/>
    <n v="300187"/>
    <x v="0"/>
    <x v="20"/>
    <n v="1"/>
    <n v="54.99"/>
    <s v="N"/>
    <s v=""/>
    <s v=""/>
    <n v="0"/>
    <n v="54.99"/>
    <n v="1"/>
    <x v="1"/>
    <s v="Fri"/>
    <n v="0.2"/>
  </r>
  <r>
    <n v="202111"/>
    <d v="2024-07-12T00:00:00"/>
    <n v="123790"/>
    <n v="200555"/>
    <x v="1"/>
    <x v="27"/>
    <n v="1"/>
    <n v="39.99"/>
    <s v="N"/>
    <s v=""/>
    <s v=""/>
    <n v="0"/>
    <n v="39.99"/>
    <n v="4"/>
    <x v="1"/>
    <s v="Fri"/>
    <n v="0.2"/>
  </r>
  <r>
    <n v="202111"/>
    <d v="2024-07-12T00:00:00"/>
    <n v="123790"/>
    <n v="200555"/>
    <x v="1"/>
    <x v="27"/>
    <n v="1"/>
    <n v="39.99"/>
    <s v="N"/>
    <s v=""/>
    <s v=""/>
    <n v="0"/>
    <n v="39.99"/>
    <n v="4"/>
    <x v="1"/>
    <s v="Fri"/>
    <n v="0.2"/>
  </r>
  <r>
    <n v="202111"/>
    <d v="2024-07-12T00:00:00"/>
    <n v="123790"/>
    <n v="200559"/>
    <x v="1"/>
    <x v="3"/>
    <n v="1"/>
    <n v="59.99"/>
    <s v="N"/>
    <s v=""/>
    <s v=""/>
    <n v="0"/>
    <n v="59.99"/>
    <n v="2"/>
    <x v="1"/>
    <s v="Fri"/>
    <n v="0.2"/>
  </r>
  <r>
    <n v="202112"/>
    <d v="2024-07-16T00:00:00"/>
    <n v="127446"/>
    <n v="200549"/>
    <x v="1"/>
    <x v="1"/>
    <n v="1"/>
    <n v="18.989999999999998"/>
    <s v="N"/>
    <s v=""/>
    <s v=""/>
    <n v="0"/>
    <n v="18.989999999999998"/>
    <n v="4"/>
    <x v="171"/>
    <s v="Tue"/>
    <n v="0.33333333333333331"/>
  </r>
  <r>
    <n v="202112"/>
    <d v="2024-07-16T00:00:00"/>
    <n v="127446"/>
    <n v="300185"/>
    <x v="0"/>
    <x v="7"/>
    <n v="1"/>
    <n v="29.99"/>
    <s v="N"/>
    <s v=""/>
    <s v=""/>
    <n v="0"/>
    <n v="29.99"/>
    <n v="4"/>
    <x v="1"/>
    <s v="Tue"/>
    <n v="0.33333333333333331"/>
  </r>
  <r>
    <n v="202112"/>
    <d v="2024-07-16T00:00:00"/>
    <n v="127446"/>
    <n v="100254"/>
    <x v="2"/>
    <x v="9"/>
    <n v="2"/>
    <n v="799"/>
    <s v="N"/>
    <s v=""/>
    <s v=""/>
    <n v="0"/>
    <n v="1598"/>
    <n v="2"/>
    <x v="1"/>
    <s v="Tue"/>
    <n v="0.33333333333333331"/>
  </r>
  <r>
    <n v="202113"/>
    <d v="2024-07-11T00:00:00"/>
    <n v="116184"/>
    <n v="200549"/>
    <x v="1"/>
    <x v="1"/>
    <n v="1"/>
    <n v="18.989999999999998"/>
    <s v="N"/>
    <s v=""/>
    <s v=""/>
    <n v="0"/>
    <n v="18.989999999999998"/>
    <n v="1"/>
    <x v="52"/>
    <s v="Thu"/>
    <n v="0.5"/>
  </r>
  <r>
    <n v="202113"/>
    <d v="2024-07-11T00:00:00"/>
    <n v="116184"/>
    <n v="200549"/>
    <x v="1"/>
    <x v="1"/>
    <n v="1"/>
    <n v="18.989999999999998"/>
    <s v="N"/>
    <s v=""/>
    <s v=""/>
    <n v="0"/>
    <n v="18.989999999999998"/>
    <n v="3"/>
    <x v="1"/>
    <s v="Thu"/>
    <n v="0.5"/>
  </r>
  <r>
    <n v="202114"/>
    <d v="2024-07-17T00:00:00"/>
    <n v="130778"/>
    <n v="200559"/>
    <x v="1"/>
    <x v="3"/>
    <n v="2"/>
    <n v="59.99"/>
    <s v="N"/>
    <s v=""/>
    <s v=""/>
    <n v="0"/>
    <n v="119.98"/>
    <n v="2"/>
    <x v="172"/>
    <s v="Wed"/>
    <n v="0.25"/>
  </r>
  <r>
    <n v="202114"/>
    <d v="2024-07-17T00:00:00"/>
    <n v="130778"/>
    <n v="200557"/>
    <x v="1"/>
    <x v="13"/>
    <n v="2"/>
    <n v="129.99"/>
    <s v="N"/>
    <s v=""/>
    <s v=""/>
    <n v="0"/>
    <n v="259.98"/>
    <n v="1"/>
    <x v="1"/>
    <s v="Wed"/>
    <n v="0.25"/>
  </r>
  <r>
    <n v="202114"/>
    <d v="2024-07-17T00:00:00"/>
    <n v="130778"/>
    <n v="100252"/>
    <x v="2"/>
    <x v="5"/>
    <n v="4"/>
    <n v="449"/>
    <s v="N"/>
    <s v=""/>
    <s v=""/>
    <n v="0"/>
    <n v="1796"/>
    <n v="2"/>
    <x v="1"/>
    <s v="Wed"/>
    <n v="0.25"/>
  </r>
  <r>
    <n v="202114"/>
    <d v="2024-07-17T00:00:00"/>
    <n v="130778"/>
    <n v="200549"/>
    <x v="1"/>
    <x v="1"/>
    <n v="4"/>
    <n v="18.989999999999998"/>
    <s v="N"/>
    <s v=""/>
    <s v=""/>
    <n v="0"/>
    <n v="75.959999999999994"/>
    <n v="2"/>
    <x v="1"/>
    <s v="Wed"/>
    <n v="0.25"/>
  </r>
  <r>
    <n v="202115"/>
    <d v="2024-07-19T00:00:00"/>
    <n v="121702"/>
    <n v="300191"/>
    <x v="0"/>
    <x v="11"/>
    <n v="1"/>
    <n v="21.99"/>
    <s v="N"/>
    <s v=""/>
    <s v=""/>
    <n v="0"/>
    <n v="21.99"/>
    <n v="1"/>
    <x v="49"/>
    <s v="Fri"/>
    <n v="1"/>
  </r>
  <r>
    <n v="202116"/>
    <d v="2024-07-10T00:00:00"/>
    <n v="106587"/>
    <n v="100253"/>
    <x v="2"/>
    <x v="28"/>
    <n v="1"/>
    <n v="279"/>
    <s v="N"/>
    <s v=""/>
    <s v=""/>
    <n v="0"/>
    <n v="279"/>
    <n v="4"/>
    <x v="173"/>
    <s v="Wed"/>
    <n v="0.5"/>
  </r>
  <r>
    <n v="202116"/>
    <d v="2024-07-10T00:00:00"/>
    <n v="106587"/>
    <n v="200549"/>
    <x v="1"/>
    <x v="1"/>
    <n v="1"/>
    <n v="18.989999999999998"/>
    <s v="N"/>
    <s v=""/>
    <s v=""/>
    <n v="0"/>
    <n v="18.989999999999998"/>
    <n v="4"/>
    <x v="1"/>
    <s v="Wed"/>
    <n v="0.5"/>
  </r>
  <r>
    <n v="202117"/>
    <d v="2024-07-17T00:00:00"/>
    <n v="111590"/>
    <n v="300191"/>
    <x v="0"/>
    <x v="11"/>
    <n v="1"/>
    <n v="21.99"/>
    <s v="N"/>
    <s v=""/>
    <s v=""/>
    <n v="0"/>
    <n v="21.99"/>
    <n v="1"/>
    <x v="174"/>
    <s v="Wed"/>
    <n v="0.16666666666666666"/>
  </r>
  <r>
    <n v="202117"/>
    <d v="2024-07-17T00:00:00"/>
    <n v="111590"/>
    <n v="200549"/>
    <x v="1"/>
    <x v="1"/>
    <n v="4"/>
    <n v="18.989999999999998"/>
    <s v="N"/>
    <s v=""/>
    <s v=""/>
    <n v="0"/>
    <n v="75.959999999999994"/>
    <n v="4"/>
    <x v="1"/>
    <s v="Wed"/>
    <n v="0.16666666666666666"/>
  </r>
  <r>
    <n v="202117"/>
    <d v="2024-07-17T00:00:00"/>
    <n v="111590"/>
    <n v="200556"/>
    <x v="1"/>
    <x v="2"/>
    <n v="4"/>
    <n v="64.989999999999995"/>
    <s v="N"/>
    <s v=""/>
    <s v=""/>
    <n v="0"/>
    <n v="259.95999999999998"/>
    <n v="4"/>
    <x v="1"/>
    <s v="Wed"/>
    <n v="0.16666666666666666"/>
  </r>
  <r>
    <n v="202117"/>
    <d v="2024-07-17T00:00:00"/>
    <n v="111590"/>
    <n v="300185"/>
    <x v="0"/>
    <x v="7"/>
    <n v="3"/>
    <n v="29.99"/>
    <s v="N"/>
    <s v=""/>
    <s v=""/>
    <n v="0"/>
    <n v="89.97"/>
    <n v="1"/>
    <x v="1"/>
    <s v="Wed"/>
    <n v="0.16666666666666666"/>
  </r>
  <r>
    <n v="202117"/>
    <d v="2024-07-17T00:00:00"/>
    <n v="111590"/>
    <n v="200559"/>
    <x v="1"/>
    <x v="3"/>
    <n v="1"/>
    <n v="59.99"/>
    <s v="N"/>
    <s v=""/>
    <s v=""/>
    <n v="0"/>
    <n v="59.99"/>
    <n v="2"/>
    <x v="1"/>
    <s v="Wed"/>
    <n v="0.16666666666666666"/>
  </r>
  <r>
    <n v="202117"/>
    <d v="2024-07-17T00:00:00"/>
    <n v="111590"/>
    <n v="100252"/>
    <x v="2"/>
    <x v="5"/>
    <n v="4"/>
    <n v="449"/>
    <s v="N"/>
    <s v=""/>
    <s v=""/>
    <n v="0"/>
    <n v="1796"/>
    <n v="6"/>
    <x v="1"/>
    <s v="Wed"/>
    <n v="0.16666666666666666"/>
  </r>
  <r>
    <n v="202118"/>
    <d v="2024-07-21T00:00:00"/>
    <n v="104777"/>
    <n v="200559"/>
    <x v="1"/>
    <x v="3"/>
    <n v="4"/>
    <n v="59.99"/>
    <s v="N"/>
    <s v=""/>
    <s v=""/>
    <n v="0"/>
    <n v="239.96"/>
    <n v="3"/>
    <x v="27"/>
    <s v="Sun"/>
    <n v="1"/>
  </r>
  <r>
    <n v="202119"/>
    <d v="2024-07-13T00:00:00"/>
    <n v="114792"/>
    <n v="300189"/>
    <x v="0"/>
    <x v="10"/>
    <n v="1"/>
    <n v="24.99"/>
    <s v="Y"/>
    <s v="SUBSCRIBE10"/>
    <n v="0.1"/>
    <n v="2.4990000000000001"/>
    <n v="22.491"/>
    <n v="1"/>
    <x v="175"/>
    <s v="Sat"/>
    <n v="1"/>
  </r>
  <r>
    <n v="202120"/>
    <d v="2024-07-18T00:00:00"/>
    <n v="112659"/>
    <n v="300185"/>
    <x v="0"/>
    <x v="7"/>
    <n v="1"/>
    <n v="29.99"/>
    <s v="Y"/>
    <s v="PADDLE15"/>
    <n v="0.15"/>
    <n v="4.4984999999999999"/>
    <n v="25.491499999999998"/>
    <n v="3"/>
    <x v="15"/>
    <s v="Thu"/>
    <n v="1"/>
  </r>
  <r>
    <n v="202121"/>
    <d v="2024-07-13T00:00:00"/>
    <n v="130926"/>
    <n v="100252"/>
    <x v="2"/>
    <x v="5"/>
    <n v="1"/>
    <n v="449"/>
    <s v="N"/>
    <s v=""/>
    <s v=""/>
    <n v="0"/>
    <n v="449"/>
    <n v="4"/>
    <x v="176"/>
    <s v="Sat"/>
    <n v="0.2"/>
  </r>
  <r>
    <n v="202121"/>
    <d v="2024-07-13T00:00:00"/>
    <n v="130926"/>
    <n v="200556"/>
    <x v="1"/>
    <x v="2"/>
    <n v="1"/>
    <n v="64.989999999999995"/>
    <s v="N"/>
    <s v=""/>
    <s v=""/>
    <n v="0"/>
    <n v="64.989999999999995"/>
    <n v="2"/>
    <x v="1"/>
    <s v="Sat"/>
    <n v="0.2"/>
  </r>
  <r>
    <n v="202121"/>
    <d v="2024-07-13T00:00:00"/>
    <n v="130926"/>
    <n v="300191"/>
    <x v="0"/>
    <x v="11"/>
    <n v="1"/>
    <n v="21.99"/>
    <s v="N"/>
    <s v=""/>
    <s v=""/>
    <n v="0"/>
    <n v="21.99"/>
    <n v="1"/>
    <x v="1"/>
    <s v="Sat"/>
    <n v="0.2"/>
  </r>
  <r>
    <n v="202121"/>
    <d v="2024-07-13T00:00:00"/>
    <n v="130926"/>
    <n v="100253"/>
    <x v="2"/>
    <x v="28"/>
    <n v="1"/>
    <n v="279"/>
    <s v="N"/>
    <s v=""/>
    <s v=""/>
    <n v="0"/>
    <n v="279"/>
    <n v="7"/>
    <x v="1"/>
    <s v="Sat"/>
    <n v="0.2"/>
  </r>
  <r>
    <n v="202121"/>
    <d v="2024-07-13T00:00:00"/>
    <n v="130926"/>
    <n v="300191"/>
    <x v="0"/>
    <x v="11"/>
    <n v="1"/>
    <n v="21.99"/>
    <s v="N"/>
    <s v=""/>
    <s v=""/>
    <n v="0"/>
    <n v="21.99"/>
    <n v="4"/>
    <x v="1"/>
    <s v="Sat"/>
    <n v="0.2"/>
  </r>
  <r>
    <n v="202122"/>
    <d v="2024-07-20T00:00:00"/>
    <n v="126862"/>
    <n v="300191"/>
    <x v="0"/>
    <x v="11"/>
    <n v="1"/>
    <n v="21.99"/>
    <s v="N"/>
    <s v=""/>
    <s v=""/>
    <n v="0"/>
    <n v="21.99"/>
    <n v="3"/>
    <x v="177"/>
    <s v="Sat"/>
    <n v="0.25"/>
  </r>
  <r>
    <n v="202122"/>
    <d v="2024-07-20T00:00:00"/>
    <n v="126862"/>
    <n v="100255"/>
    <x v="2"/>
    <x v="22"/>
    <n v="1"/>
    <n v="1299"/>
    <s v="N"/>
    <s v=""/>
    <s v=""/>
    <n v="0"/>
    <n v="1299"/>
    <n v="6"/>
    <x v="1"/>
    <s v="Sat"/>
    <n v="0.25"/>
  </r>
  <r>
    <n v="202122"/>
    <d v="2024-07-20T00:00:00"/>
    <n v="126862"/>
    <n v="300187"/>
    <x v="0"/>
    <x v="20"/>
    <n v="1"/>
    <n v="54.99"/>
    <s v="N"/>
    <s v=""/>
    <s v=""/>
    <n v="0"/>
    <n v="54.99"/>
    <n v="3"/>
    <x v="1"/>
    <s v="Sat"/>
    <n v="0.25"/>
  </r>
  <r>
    <n v="202122"/>
    <d v="2024-07-20T00:00:00"/>
    <n v="126862"/>
    <n v="100250"/>
    <x v="2"/>
    <x v="16"/>
    <n v="2"/>
    <n v="189"/>
    <s v="N"/>
    <s v=""/>
    <s v=""/>
    <n v="0"/>
    <n v="378"/>
    <n v="3"/>
    <x v="1"/>
    <s v="Sat"/>
    <n v="0.25"/>
  </r>
  <r>
    <n v="202123"/>
    <d v="2024-07-20T00:00:00"/>
    <n v="106824"/>
    <n v="100250"/>
    <x v="2"/>
    <x v="16"/>
    <n v="1"/>
    <n v="189"/>
    <s v="Y"/>
    <s v="SUMMER10"/>
    <n v="0.1"/>
    <n v="18.900000000000002"/>
    <n v="170.1"/>
    <n v="6"/>
    <x v="178"/>
    <s v="Sat"/>
    <n v="0.5"/>
  </r>
  <r>
    <n v="202123"/>
    <d v="2024-07-20T00:00:00"/>
    <n v="106824"/>
    <n v="100254"/>
    <x v="2"/>
    <x v="9"/>
    <n v="2"/>
    <n v="799"/>
    <s v="Y"/>
    <s v="SUMMER10"/>
    <n v="0.1"/>
    <n v="159.80000000000001"/>
    <n v="1438.2"/>
    <n v="2"/>
    <x v="1"/>
    <s v="Sat"/>
    <n v="0.5"/>
  </r>
  <r>
    <n v="202124"/>
    <d v="2024-07-20T00:00:00"/>
    <n v="128966"/>
    <n v="300185"/>
    <x v="0"/>
    <x v="7"/>
    <n v="3"/>
    <n v="29.99"/>
    <s v="Y"/>
    <s v="SUBSCRIBE10"/>
    <n v="0.1"/>
    <n v="8.9969999999999999"/>
    <n v="80.972999999999999"/>
    <n v="4"/>
    <x v="179"/>
    <s v="Sat"/>
    <n v="1"/>
  </r>
  <r>
    <n v="202125"/>
    <d v="2024-07-19T00:00:00"/>
    <n v="121212"/>
    <n v="100252"/>
    <x v="2"/>
    <x v="5"/>
    <n v="1"/>
    <n v="449"/>
    <s v="Y"/>
    <s v="PADDLE15"/>
    <n v="0.15"/>
    <n v="67.349999999999994"/>
    <n v="381.65"/>
    <n v="5"/>
    <x v="180"/>
    <s v="Fri"/>
    <n v="0.5"/>
  </r>
  <r>
    <n v="202125"/>
    <d v="2024-07-19T00:00:00"/>
    <n v="121212"/>
    <n v="200559"/>
    <x v="1"/>
    <x v="3"/>
    <n v="4"/>
    <n v="59.99"/>
    <s v="Y"/>
    <s v="PADDLE15"/>
    <n v="0.15"/>
    <n v="35.994"/>
    <n v="203.96600000000001"/>
    <n v="1"/>
    <x v="1"/>
    <s v="Fri"/>
    <n v="0.5"/>
  </r>
  <r>
    <n v="202126"/>
    <d v="2024-07-10T00:00:00"/>
    <n v="108529"/>
    <n v="200558"/>
    <x v="1"/>
    <x v="12"/>
    <n v="4"/>
    <n v="18.989999999999998"/>
    <s v="N"/>
    <s v=""/>
    <s v=""/>
    <n v="0"/>
    <n v="75.959999999999994"/>
    <n v="3"/>
    <x v="181"/>
    <s v="Wed"/>
    <n v="0.33333333333333331"/>
  </r>
  <r>
    <n v="202126"/>
    <d v="2024-07-10T00:00:00"/>
    <n v="108529"/>
    <n v="300188"/>
    <x v="0"/>
    <x v="23"/>
    <n v="5"/>
    <n v="64.989999999999995"/>
    <s v="N"/>
    <s v=""/>
    <s v=""/>
    <n v="0"/>
    <n v="324.95"/>
    <n v="2"/>
    <x v="1"/>
    <s v="Wed"/>
    <n v="0.33333333333333331"/>
  </r>
  <r>
    <n v="202126"/>
    <d v="2024-07-10T00:00:00"/>
    <n v="108529"/>
    <n v="200559"/>
    <x v="1"/>
    <x v="3"/>
    <n v="1"/>
    <n v="59.99"/>
    <s v="N"/>
    <s v=""/>
    <s v=""/>
    <n v="0"/>
    <n v="59.99"/>
    <n v="4"/>
    <x v="1"/>
    <s v="Wed"/>
    <n v="0.33333333333333331"/>
  </r>
  <r>
    <n v="202127"/>
    <d v="2024-07-20T00:00:00"/>
    <n v="110114"/>
    <n v="100250"/>
    <x v="2"/>
    <x v="16"/>
    <n v="3"/>
    <n v="189"/>
    <s v="N"/>
    <s v=""/>
    <s v=""/>
    <n v="0"/>
    <n v="567"/>
    <n v="4"/>
    <x v="44"/>
    <s v="Sat"/>
    <n v="1"/>
  </r>
  <r>
    <n v="202128"/>
    <d v="2024-07-11T00:00:00"/>
    <n v="114152"/>
    <n v="200554"/>
    <x v="1"/>
    <x v="6"/>
    <n v="4"/>
    <n v="67.989999999999995"/>
    <s v="N"/>
    <s v=""/>
    <s v=""/>
    <n v="0"/>
    <n v="271.95999999999998"/>
    <n v="2"/>
    <x v="182"/>
    <s v="Thu"/>
    <n v="1"/>
  </r>
  <r>
    <n v="202129"/>
    <d v="2024-07-13T00:00:00"/>
    <n v="113334"/>
    <n v="100252"/>
    <x v="2"/>
    <x v="5"/>
    <n v="1"/>
    <n v="449"/>
    <s v="N"/>
    <s v=""/>
    <s v=""/>
    <n v="0"/>
    <n v="449"/>
    <n v="6"/>
    <x v="183"/>
    <s v="Sat"/>
    <n v="0.25"/>
  </r>
  <r>
    <n v="202129"/>
    <d v="2024-07-13T00:00:00"/>
    <n v="113334"/>
    <n v="300191"/>
    <x v="0"/>
    <x v="11"/>
    <n v="1"/>
    <n v="21.99"/>
    <s v="N"/>
    <s v=""/>
    <s v=""/>
    <n v="0"/>
    <n v="21.99"/>
    <n v="4"/>
    <x v="1"/>
    <s v="Sat"/>
    <n v="0.25"/>
  </r>
  <r>
    <n v="202129"/>
    <d v="2024-07-13T00:00:00"/>
    <n v="113334"/>
    <n v="200549"/>
    <x v="1"/>
    <x v="1"/>
    <n v="1"/>
    <n v="18.989999999999998"/>
    <s v="N"/>
    <s v=""/>
    <s v=""/>
    <n v="0"/>
    <n v="18.989999999999998"/>
    <n v="2"/>
    <x v="1"/>
    <s v="Sat"/>
    <n v="0.25"/>
  </r>
  <r>
    <n v="202129"/>
    <d v="2024-07-13T00:00:00"/>
    <n v="113334"/>
    <n v="300191"/>
    <x v="0"/>
    <x v="11"/>
    <n v="1"/>
    <n v="21.99"/>
    <s v="N"/>
    <s v=""/>
    <s v=""/>
    <n v="0"/>
    <n v="21.99"/>
    <n v="3"/>
    <x v="1"/>
    <s v="Sat"/>
    <n v="0.25"/>
  </r>
  <r>
    <n v="202130"/>
    <d v="2024-07-15T00:00:00"/>
    <n v="128291"/>
    <n v="200549"/>
    <x v="1"/>
    <x v="1"/>
    <n v="1"/>
    <n v="18.989999999999998"/>
    <s v="N"/>
    <s v=""/>
    <s v=""/>
    <n v="0"/>
    <n v="18.989999999999998"/>
    <n v="3"/>
    <x v="6"/>
    <s v="Mon"/>
    <n v="1"/>
  </r>
  <r>
    <n v="202131"/>
    <d v="2024-07-18T00:00:00"/>
    <n v="112109"/>
    <n v="200549"/>
    <x v="1"/>
    <x v="1"/>
    <n v="4"/>
    <n v="18.989999999999998"/>
    <s v="N"/>
    <s v=""/>
    <s v=""/>
    <n v="0"/>
    <n v="75.959999999999994"/>
    <n v="4"/>
    <x v="184"/>
    <s v="Thu"/>
    <n v="0.5"/>
  </r>
  <r>
    <n v="202131"/>
    <d v="2024-07-18T00:00:00"/>
    <n v="112109"/>
    <n v="300185"/>
    <x v="0"/>
    <x v="7"/>
    <n v="1"/>
    <n v="29.99"/>
    <s v="N"/>
    <s v=""/>
    <s v=""/>
    <n v="0"/>
    <n v="29.99"/>
    <n v="3"/>
    <x v="1"/>
    <s v="Thu"/>
    <n v="0.5"/>
  </r>
  <r>
    <n v="202132"/>
    <d v="2024-07-21T00:00:00"/>
    <n v="106610"/>
    <n v="300185"/>
    <x v="0"/>
    <x v="7"/>
    <n v="3"/>
    <n v="29.99"/>
    <s v="Y"/>
    <s v="SUMMER10"/>
    <n v="0.1"/>
    <n v="8.9969999999999999"/>
    <n v="80.972999999999999"/>
    <n v="1"/>
    <x v="179"/>
    <s v="Sun"/>
    <n v="1"/>
  </r>
  <r>
    <n v="202133"/>
    <d v="2024-07-15T00:00:00"/>
    <n v="107767"/>
    <n v="100251"/>
    <x v="2"/>
    <x v="14"/>
    <n v="1"/>
    <n v="399"/>
    <s v="N"/>
    <s v=""/>
    <s v=""/>
    <n v="0"/>
    <n v="399"/>
    <n v="4"/>
    <x v="185"/>
    <s v="Mon"/>
    <n v="0.25"/>
  </r>
  <r>
    <n v="202133"/>
    <d v="2024-07-15T00:00:00"/>
    <n v="107767"/>
    <n v="200556"/>
    <x v="1"/>
    <x v="2"/>
    <n v="3"/>
    <n v="64.989999999999995"/>
    <s v="N"/>
    <s v=""/>
    <s v=""/>
    <n v="0"/>
    <n v="194.96999999999997"/>
    <n v="2"/>
    <x v="1"/>
    <s v="Mon"/>
    <n v="0.25"/>
  </r>
  <r>
    <n v="202133"/>
    <d v="2024-07-15T00:00:00"/>
    <n v="107767"/>
    <n v="200556"/>
    <x v="1"/>
    <x v="2"/>
    <n v="1"/>
    <n v="64.989999999999995"/>
    <s v="N"/>
    <s v=""/>
    <s v=""/>
    <n v="0"/>
    <n v="64.989999999999995"/>
    <n v="1"/>
    <x v="1"/>
    <s v="Mon"/>
    <n v="0.25"/>
  </r>
  <r>
    <n v="202133"/>
    <d v="2024-07-15T00:00:00"/>
    <n v="107767"/>
    <n v="100252"/>
    <x v="2"/>
    <x v="5"/>
    <n v="1"/>
    <n v="449"/>
    <s v="N"/>
    <s v=""/>
    <s v=""/>
    <n v="0"/>
    <n v="449"/>
    <n v="4"/>
    <x v="1"/>
    <s v="Mon"/>
    <n v="0.25"/>
  </r>
  <r>
    <n v="202134"/>
    <d v="2024-07-14T00:00:00"/>
    <n v="128796"/>
    <n v="200548"/>
    <x v="1"/>
    <x v="21"/>
    <n v="1"/>
    <n v="29.99"/>
    <s v="N"/>
    <s v=""/>
    <s v=""/>
    <n v="0"/>
    <n v="29.99"/>
    <n v="3"/>
    <x v="186"/>
    <s v="Sun"/>
    <n v="0.25"/>
  </r>
  <r>
    <n v="202134"/>
    <d v="2024-07-14T00:00:00"/>
    <n v="128796"/>
    <n v="200559"/>
    <x v="1"/>
    <x v="3"/>
    <n v="1"/>
    <n v="59.99"/>
    <s v="N"/>
    <s v=""/>
    <s v=""/>
    <n v="0"/>
    <n v="59.99"/>
    <n v="3"/>
    <x v="1"/>
    <s v="Sun"/>
    <n v="0.25"/>
  </r>
  <r>
    <n v="202134"/>
    <d v="2024-07-14T00:00:00"/>
    <n v="128796"/>
    <n v="200549"/>
    <x v="1"/>
    <x v="1"/>
    <n v="1"/>
    <n v="18.989999999999998"/>
    <s v="N"/>
    <s v=""/>
    <s v=""/>
    <n v="0"/>
    <n v="18.989999999999998"/>
    <n v="3"/>
    <x v="1"/>
    <s v="Sun"/>
    <n v="0.25"/>
  </r>
  <r>
    <n v="202134"/>
    <d v="2024-07-14T00:00:00"/>
    <n v="128796"/>
    <n v="200558"/>
    <x v="1"/>
    <x v="12"/>
    <n v="1"/>
    <n v="18.989999999999998"/>
    <s v="N"/>
    <s v=""/>
    <s v=""/>
    <n v="0"/>
    <n v="18.989999999999998"/>
    <n v="3"/>
    <x v="1"/>
    <s v="Sun"/>
    <n v="0.25"/>
  </r>
  <r>
    <n v="202135"/>
    <d v="2024-07-16T00:00:00"/>
    <n v="109674"/>
    <n v="100252"/>
    <x v="2"/>
    <x v="5"/>
    <n v="1"/>
    <n v="449"/>
    <s v="N"/>
    <s v=""/>
    <s v=""/>
    <n v="0"/>
    <n v="449"/>
    <n v="3"/>
    <x v="80"/>
    <s v="Tue"/>
    <n v="1"/>
  </r>
  <r>
    <n v="202136"/>
    <d v="2024-07-12T00:00:00"/>
    <n v="120507"/>
    <n v="200553"/>
    <x v="1"/>
    <x v="15"/>
    <n v="1"/>
    <n v="29.99"/>
    <s v="N"/>
    <s v=""/>
    <s v=""/>
    <n v="0"/>
    <n v="29.99"/>
    <n v="4"/>
    <x v="31"/>
    <s v="Fri"/>
    <n v="1"/>
  </r>
  <r>
    <n v="202137"/>
    <d v="2024-07-13T00:00:00"/>
    <n v="104703"/>
    <n v="100252"/>
    <x v="2"/>
    <x v="5"/>
    <n v="4"/>
    <n v="449"/>
    <s v="Y"/>
    <s v="SUBSCRIBE10"/>
    <n v="0.1"/>
    <n v="179.60000000000002"/>
    <n v="1616.4"/>
    <n v="3"/>
    <x v="58"/>
    <s v="Sat"/>
    <n v="1"/>
  </r>
  <r>
    <n v="202138"/>
    <d v="2024-07-17T00:00:00"/>
    <n v="122886"/>
    <n v="300185"/>
    <x v="0"/>
    <x v="7"/>
    <n v="3"/>
    <n v="29.99"/>
    <s v="N"/>
    <s v=""/>
    <s v=""/>
    <n v="0"/>
    <n v="89.97"/>
    <n v="1"/>
    <x v="187"/>
    <s v="Wed"/>
    <n v="1"/>
  </r>
  <r>
    <n v="202139"/>
    <d v="2024-07-20T00:00:00"/>
    <n v="121235"/>
    <n v="300185"/>
    <x v="0"/>
    <x v="7"/>
    <n v="1"/>
    <n v="29.99"/>
    <s v="N"/>
    <s v=""/>
    <s v=""/>
    <n v="0"/>
    <n v="29.99"/>
    <n v="3"/>
    <x v="188"/>
    <s v="Sat"/>
    <n v="0.25"/>
  </r>
  <r>
    <n v="202139"/>
    <d v="2024-07-20T00:00:00"/>
    <n v="121235"/>
    <n v="300191"/>
    <x v="0"/>
    <x v="11"/>
    <n v="1"/>
    <n v="21.99"/>
    <s v="N"/>
    <s v=""/>
    <s v=""/>
    <n v="0"/>
    <n v="21.99"/>
    <n v="2"/>
    <x v="1"/>
    <s v="Sat"/>
    <n v="0.25"/>
  </r>
  <r>
    <n v="202139"/>
    <d v="2024-07-20T00:00:00"/>
    <n v="121235"/>
    <n v="300185"/>
    <x v="0"/>
    <x v="7"/>
    <n v="1"/>
    <n v="29.99"/>
    <s v="N"/>
    <s v=""/>
    <s v=""/>
    <n v="0"/>
    <n v="29.99"/>
    <n v="1"/>
    <x v="1"/>
    <s v="Sat"/>
    <n v="0.25"/>
  </r>
  <r>
    <n v="202139"/>
    <d v="2024-07-20T00:00:00"/>
    <n v="121235"/>
    <n v="200556"/>
    <x v="1"/>
    <x v="2"/>
    <n v="1"/>
    <n v="64.989999999999995"/>
    <s v="N"/>
    <s v=""/>
    <s v=""/>
    <n v="0"/>
    <n v="64.989999999999995"/>
    <n v="1"/>
    <x v="1"/>
    <s v="Sat"/>
    <n v="0.25"/>
  </r>
  <r>
    <n v="202140"/>
    <d v="2024-07-20T00:00:00"/>
    <n v="108374"/>
    <n v="300185"/>
    <x v="0"/>
    <x v="7"/>
    <n v="1"/>
    <n v="29.99"/>
    <s v="N"/>
    <s v=""/>
    <s v=""/>
    <n v="0"/>
    <n v="29.99"/>
    <n v="2"/>
    <x v="31"/>
    <s v="Sat"/>
    <n v="1"/>
  </r>
  <r>
    <n v="202141"/>
    <d v="2024-07-20T00:00:00"/>
    <n v="104053"/>
    <n v="200559"/>
    <x v="1"/>
    <x v="3"/>
    <n v="1"/>
    <n v="59.99"/>
    <s v="N"/>
    <s v=""/>
    <s v=""/>
    <n v="0"/>
    <n v="59.99"/>
    <n v="2"/>
    <x v="189"/>
    <s v="Sat"/>
    <n v="0.25"/>
  </r>
  <r>
    <n v="202141"/>
    <d v="2024-07-20T00:00:00"/>
    <n v="104053"/>
    <n v="200556"/>
    <x v="1"/>
    <x v="2"/>
    <n v="1"/>
    <n v="64.989999999999995"/>
    <s v="N"/>
    <s v=""/>
    <s v=""/>
    <n v="0"/>
    <n v="64.989999999999995"/>
    <n v="4"/>
    <x v="1"/>
    <s v="Sat"/>
    <n v="0.25"/>
  </r>
  <r>
    <n v="202141"/>
    <d v="2024-07-20T00:00:00"/>
    <n v="104053"/>
    <n v="100250"/>
    <x v="2"/>
    <x v="16"/>
    <n v="1"/>
    <n v="189"/>
    <s v="N"/>
    <s v=""/>
    <s v=""/>
    <n v="0"/>
    <n v="189"/>
    <n v="5"/>
    <x v="1"/>
    <s v="Sat"/>
    <n v="0.25"/>
  </r>
  <r>
    <n v="202141"/>
    <d v="2024-07-20T00:00:00"/>
    <n v="104053"/>
    <n v="300185"/>
    <x v="0"/>
    <x v="7"/>
    <n v="2"/>
    <n v="29.99"/>
    <s v="N"/>
    <s v=""/>
    <s v=""/>
    <n v="0"/>
    <n v="59.98"/>
    <n v="1"/>
    <x v="1"/>
    <s v="Sat"/>
    <n v="0.25"/>
  </r>
  <r>
    <n v="202142"/>
    <d v="2024-07-11T00:00:00"/>
    <n v="103404"/>
    <n v="100250"/>
    <x v="2"/>
    <x v="16"/>
    <n v="5"/>
    <n v="189"/>
    <s v="N"/>
    <s v=""/>
    <s v=""/>
    <n v="0"/>
    <n v="945"/>
    <n v="7"/>
    <x v="190"/>
    <s v="Thu"/>
    <n v="0.5"/>
  </r>
  <r>
    <n v="202142"/>
    <d v="2024-07-11T00:00:00"/>
    <n v="103404"/>
    <n v="100254"/>
    <x v="2"/>
    <x v="9"/>
    <n v="4"/>
    <n v="799"/>
    <s v="N"/>
    <s v=""/>
    <s v=""/>
    <n v="0"/>
    <n v="3196"/>
    <n v="6"/>
    <x v="1"/>
    <s v="Thu"/>
    <n v="0.5"/>
  </r>
  <r>
    <n v="202143"/>
    <d v="2024-07-08T00:00:00"/>
    <n v="125110"/>
    <n v="300185"/>
    <x v="0"/>
    <x v="7"/>
    <n v="1"/>
    <n v="29.99"/>
    <s v="Y"/>
    <s v="SUMMER10"/>
    <n v="0.1"/>
    <n v="2.9990000000000001"/>
    <n v="26.991"/>
    <n v="2"/>
    <x v="87"/>
    <s v="Mon"/>
    <n v="1"/>
  </r>
  <r>
    <n v="202144"/>
    <d v="2024-07-10T00:00:00"/>
    <n v="114115"/>
    <n v="200559"/>
    <x v="1"/>
    <x v="3"/>
    <n v="1"/>
    <n v="59.99"/>
    <s v="N"/>
    <s v=""/>
    <s v=""/>
    <n v="0"/>
    <n v="59.99"/>
    <n v="1"/>
    <x v="191"/>
    <s v="Wed"/>
    <n v="0.5"/>
  </r>
  <r>
    <n v="202144"/>
    <d v="2024-07-10T00:00:00"/>
    <n v="114115"/>
    <n v="100251"/>
    <x v="2"/>
    <x v="14"/>
    <n v="1"/>
    <n v="399"/>
    <s v="N"/>
    <s v=""/>
    <s v=""/>
    <n v="0"/>
    <n v="399"/>
    <n v="2"/>
    <x v="1"/>
    <s v="Wed"/>
    <n v="0.5"/>
  </r>
  <r>
    <n v="202145"/>
    <d v="2024-07-09T00:00:00"/>
    <n v="113854"/>
    <n v="300191"/>
    <x v="0"/>
    <x v="11"/>
    <n v="1"/>
    <n v="21.99"/>
    <s v="N"/>
    <s v=""/>
    <s v=""/>
    <n v="0"/>
    <n v="21.99"/>
    <n v="2"/>
    <x v="49"/>
    <s v="Tue"/>
    <n v="1"/>
  </r>
  <r>
    <n v="202146"/>
    <d v="2024-07-18T00:00:00"/>
    <n v="108292"/>
    <n v="300185"/>
    <x v="0"/>
    <x v="7"/>
    <n v="4"/>
    <n v="29.99"/>
    <s v="N"/>
    <s v=""/>
    <s v=""/>
    <n v="0"/>
    <n v="119.96"/>
    <n v="1"/>
    <x v="101"/>
    <s v="Thu"/>
    <n v="1"/>
  </r>
  <r>
    <n v="202147"/>
    <d v="2024-07-14T00:00:00"/>
    <n v="117973"/>
    <n v="100252"/>
    <x v="2"/>
    <x v="5"/>
    <n v="3"/>
    <n v="449"/>
    <s v="N"/>
    <s v=""/>
    <s v=""/>
    <n v="0"/>
    <n v="1347"/>
    <n v="3"/>
    <x v="60"/>
    <s v="Sun"/>
    <n v="1"/>
  </r>
  <r>
    <n v="202148"/>
    <d v="2024-07-13T00:00:00"/>
    <n v="124489"/>
    <n v="300185"/>
    <x v="0"/>
    <x v="7"/>
    <n v="1"/>
    <n v="29.99"/>
    <s v="N"/>
    <s v=""/>
    <s v=""/>
    <n v="0"/>
    <n v="29.99"/>
    <n v="4"/>
    <x v="192"/>
    <s v="Sat"/>
    <n v="0.25"/>
  </r>
  <r>
    <n v="202148"/>
    <d v="2024-07-13T00:00:00"/>
    <n v="124489"/>
    <n v="300185"/>
    <x v="0"/>
    <x v="7"/>
    <n v="2"/>
    <n v="29.99"/>
    <s v="N"/>
    <s v=""/>
    <s v=""/>
    <n v="0"/>
    <n v="59.98"/>
    <n v="2"/>
    <x v="1"/>
    <s v="Sat"/>
    <n v="0.25"/>
  </r>
  <r>
    <n v="202148"/>
    <d v="2024-07-13T00:00:00"/>
    <n v="124489"/>
    <n v="200559"/>
    <x v="1"/>
    <x v="3"/>
    <n v="1"/>
    <n v="59.99"/>
    <s v="N"/>
    <s v=""/>
    <s v=""/>
    <n v="0"/>
    <n v="59.99"/>
    <n v="2"/>
    <x v="1"/>
    <s v="Sat"/>
    <n v="0.25"/>
  </r>
  <r>
    <n v="202148"/>
    <d v="2024-07-13T00:00:00"/>
    <n v="124489"/>
    <n v="300189"/>
    <x v="0"/>
    <x v="10"/>
    <n v="1"/>
    <n v="24.99"/>
    <s v="N"/>
    <s v=""/>
    <s v=""/>
    <n v="0"/>
    <n v="24.99"/>
    <n v="3"/>
    <x v="1"/>
    <s v="Sat"/>
    <n v="0.25"/>
  </r>
  <r>
    <n v="202149"/>
    <d v="2024-07-20T00:00:00"/>
    <n v="122926"/>
    <n v="100252"/>
    <x v="2"/>
    <x v="5"/>
    <n v="1"/>
    <n v="449"/>
    <s v="N"/>
    <s v=""/>
    <s v=""/>
    <n v="0"/>
    <n v="449"/>
    <n v="7"/>
    <x v="80"/>
    <s v="Sat"/>
    <n v="1"/>
  </r>
  <r>
    <n v="202150"/>
    <d v="2024-07-13T00:00:00"/>
    <n v="115572"/>
    <n v="100254"/>
    <x v="2"/>
    <x v="9"/>
    <n v="1"/>
    <n v="799"/>
    <s v="N"/>
    <s v=""/>
    <s v=""/>
    <n v="0"/>
    <n v="799"/>
    <n v="2"/>
    <x v="193"/>
    <s v="Sat"/>
    <n v="0.33333333333333331"/>
  </r>
  <r>
    <n v="202150"/>
    <d v="2024-07-13T00:00:00"/>
    <n v="115572"/>
    <n v="200559"/>
    <x v="1"/>
    <x v="3"/>
    <n v="1"/>
    <n v="59.99"/>
    <s v="N"/>
    <s v=""/>
    <s v=""/>
    <n v="0"/>
    <n v="59.99"/>
    <n v="2"/>
    <x v="1"/>
    <s v="Sat"/>
    <n v="0.33333333333333331"/>
  </r>
  <r>
    <n v="202150"/>
    <d v="2024-07-13T00:00:00"/>
    <n v="115572"/>
    <n v="100255"/>
    <x v="2"/>
    <x v="22"/>
    <n v="4"/>
    <n v="1299"/>
    <s v="N"/>
    <s v=""/>
    <s v=""/>
    <n v="0"/>
    <n v="5196"/>
    <n v="4"/>
    <x v="1"/>
    <s v="Sat"/>
    <n v="0.33333333333333331"/>
  </r>
  <r>
    <n v="202151"/>
    <d v="2024-07-11T00:00:00"/>
    <n v="107928"/>
    <n v="300190"/>
    <x v="0"/>
    <x v="0"/>
    <n v="1"/>
    <n v="35.99"/>
    <s v="N"/>
    <s v=""/>
    <s v=""/>
    <n v="0"/>
    <n v="35.99"/>
    <n v="2"/>
    <x v="194"/>
    <s v="Thu"/>
    <n v="0.16666666666666666"/>
  </r>
  <r>
    <n v="202151"/>
    <d v="2024-07-11T00:00:00"/>
    <n v="107928"/>
    <n v="200559"/>
    <x v="1"/>
    <x v="3"/>
    <n v="2"/>
    <n v="59.99"/>
    <s v="N"/>
    <s v=""/>
    <s v=""/>
    <n v="0"/>
    <n v="119.98"/>
    <n v="2"/>
    <x v="1"/>
    <s v="Thu"/>
    <n v="0.16666666666666666"/>
  </r>
  <r>
    <n v="202151"/>
    <d v="2024-07-11T00:00:00"/>
    <n v="107928"/>
    <n v="200556"/>
    <x v="1"/>
    <x v="2"/>
    <n v="2"/>
    <n v="64.989999999999995"/>
    <s v="N"/>
    <s v=""/>
    <s v=""/>
    <n v="0"/>
    <n v="129.97999999999999"/>
    <n v="1"/>
    <x v="1"/>
    <s v="Thu"/>
    <n v="0.16666666666666666"/>
  </r>
  <r>
    <n v="202151"/>
    <d v="2024-07-11T00:00:00"/>
    <n v="107928"/>
    <n v="300185"/>
    <x v="0"/>
    <x v="7"/>
    <n v="1"/>
    <n v="29.99"/>
    <s v="N"/>
    <s v=""/>
    <s v=""/>
    <n v="0"/>
    <n v="29.99"/>
    <n v="3"/>
    <x v="1"/>
    <s v="Thu"/>
    <n v="0.16666666666666666"/>
  </r>
  <r>
    <n v="202151"/>
    <d v="2024-07-11T00:00:00"/>
    <n v="107928"/>
    <n v="200549"/>
    <x v="1"/>
    <x v="1"/>
    <n v="1"/>
    <n v="18.989999999999998"/>
    <s v="N"/>
    <s v=""/>
    <s v=""/>
    <n v="0"/>
    <n v="18.989999999999998"/>
    <n v="3"/>
    <x v="1"/>
    <s v="Thu"/>
    <n v="0.16666666666666666"/>
  </r>
  <r>
    <n v="202151"/>
    <d v="2024-07-11T00:00:00"/>
    <n v="107928"/>
    <n v="200548"/>
    <x v="1"/>
    <x v="21"/>
    <n v="1"/>
    <n v="29.99"/>
    <s v="N"/>
    <s v=""/>
    <s v=""/>
    <n v="0"/>
    <n v="29.99"/>
    <n v="3"/>
    <x v="1"/>
    <s v="Thu"/>
    <n v="0.16666666666666666"/>
  </r>
  <r>
    <n v="202152"/>
    <d v="2024-07-19T00:00:00"/>
    <n v="105618"/>
    <n v="100250"/>
    <x v="2"/>
    <x v="16"/>
    <n v="4"/>
    <n v="189"/>
    <s v="Y"/>
    <s v="SUMMER10"/>
    <n v="0.1"/>
    <n v="75.600000000000009"/>
    <n v="680.4"/>
    <n v="4"/>
    <x v="70"/>
    <s v="Fri"/>
    <n v="1"/>
  </r>
  <r>
    <n v="202153"/>
    <d v="2024-07-18T00:00:00"/>
    <n v="129122"/>
    <n v="300185"/>
    <x v="0"/>
    <x v="7"/>
    <n v="2"/>
    <n v="29.99"/>
    <s v="Y"/>
    <s v="SUMMER10"/>
    <n v="0.1"/>
    <n v="5.9980000000000002"/>
    <n v="53.981999999999999"/>
    <n v="3"/>
    <x v="195"/>
    <s v="Thu"/>
    <n v="1"/>
  </r>
  <r>
    <n v="202154"/>
    <d v="2024-07-13T00:00:00"/>
    <n v="123836"/>
    <n v="200556"/>
    <x v="1"/>
    <x v="2"/>
    <n v="1"/>
    <n v="64.989999999999995"/>
    <s v="N"/>
    <s v=""/>
    <s v=""/>
    <n v="0"/>
    <n v="64.989999999999995"/>
    <n v="2"/>
    <x v="82"/>
    <s v="Sat"/>
    <n v="1"/>
  </r>
  <r>
    <n v="202155"/>
    <d v="2024-07-12T00:00:00"/>
    <n v="109663"/>
    <n v="300191"/>
    <x v="0"/>
    <x v="11"/>
    <n v="1"/>
    <n v="21.99"/>
    <s v="Y"/>
    <s v="SUMMER10"/>
    <n v="0.1"/>
    <n v="2.1989999999999998"/>
    <n v="19.790999999999997"/>
    <n v="3"/>
    <x v="196"/>
    <s v="Fri"/>
    <n v="0.25"/>
  </r>
  <r>
    <n v="202155"/>
    <d v="2024-07-12T00:00:00"/>
    <n v="109663"/>
    <n v="200549"/>
    <x v="1"/>
    <x v="1"/>
    <n v="3"/>
    <n v="18.989999999999998"/>
    <s v="Y"/>
    <s v="SUMMER10"/>
    <n v="0.1"/>
    <n v="5.6970000000000001"/>
    <n v="51.272999999999996"/>
    <n v="4"/>
    <x v="1"/>
    <s v="Fri"/>
    <n v="0.25"/>
  </r>
  <r>
    <n v="202155"/>
    <d v="2024-07-12T00:00:00"/>
    <n v="109663"/>
    <n v="100250"/>
    <x v="2"/>
    <x v="16"/>
    <n v="1"/>
    <n v="189"/>
    <s v="Y"/>
    <s v="SUMMER10"/>
    <n v="0.1"/>
    <n v="18.900000000000002"/>
    <n v="170.1"/>
    <n v="5"/>
    <x v="1"/>
    <s v="Fri"/>
    <n v="0.25"/>
  </r>
  <r>
    <n v="202155"/>
    <d v="2024-07-12T00:00:00"/>
    <n v="109663"/>
    <n v="200549"/>
    <x v="1"/>
    <x v="1"/>
    <n v="1"/>
    <n v="18.989999999999998"/>
    <s v="Y"/>
    <s v="SUMMER10"/>
    <n v="0.1"/>
    <n v="1.899"/>
    <n v="17.090999999999998"/>
    <n v="3"/>
    <x v="1"/>
    <s v="Fri"/>
    <n v="0.25"/>
  </r>
  <r>
    <n v="202156"/>
    <d v="2024-07-13T00:00:00"/>
    <n v="128619"/>
    <n v="200559"/>
    <x v="1"/>
    <x v="3"/>
    <n v="1"/>
    <n v="59.99"/>
    <s v="N"/>
    <s v=""/>
    <s v=""/>
    <n v="0"/>
    <n v="59.99"/>
    <n v="1"/>
    <x v="29"/>
    <s v="Sat"/>
    <n v="1"/>
  </r>
  <r>
    <n v="202157"/>
    <d v="2024-07-18T00:00:00"/>
    <n v="110844"/>
    <n v="100254"/>
    <x v="2"/>
    <x v="9"/>
    <n v="1"/>
    <n v="799"/>
    <s v="N"/>
    <s v=""/>
    <s v=""/>
    <n v="0"/>
    <n v="799"/>
    <n v="6"/>
    <x v="197"/>
    <s v="Thu"/>
    <n v="0.25"/>
  </r>
  <r>
    <n v="202157"/>
    <d v="2024-07-18T00:00:00"/>
    <n v="110844"/>
    <n v="200559"/>
    <x v="1"/>
    <x v="3"/>
    <n v="1"/>
    <n v="59.99"/>
    <s v="N"/>
    <s v=""/>
    <s v=""/>
    <n v="0"/>
    <n v="59.99"/>
    <n v="3"/>
    <x v="1"/>
    <s v="Thu"/>
    <n v="0.25"/>
  </r>
  <r>
    <n v="202157"/>
    <d v="2024-07-18T00:00:00"/>
    <n v="110844"/>
    <n v="200559"/>
    <x v="1"/>
    <x v="3"/>
    <n v="1"/>
    <n v="59.99"/>
    <s v="N"/>
    <s v=""/>
    <s v=""/>
    <n v="0"/>
    <n v="59.99"/>
    <n v="3"/>
    <x v="1"/>
    <s v="Thu"/>
    <n v="0.25"/>
  </r>
  <r>
    <n v="202157"/>
    <d v="2024-07-18T00:00:00"/>
    <n v="110844"/>
    <n v="200559"/>
    <x v="1"/>
    <x v="3"/>
    <n v="1"/>
    <n v="59.99"/>
    <s v="N"/>
    <s v=""/>
    <s v=""/>
    <n v="0"/>
    <n v="59.99"/>
    <n v="2"/>
    <x v="1"/>
    <s v="Thu"/>
    <n v="0.25"/>
  </r>
  <r>
    <n v="202158"/>
    <d v="2024-07-10T00:00:00"/>
    <n v="116270"/>
    <n v="100250"/>
    <x v="2"/>
    <x v="16"/>
    <n v="2"/>
    <n v="189"/>
    <s v="N"/>
    <s v=""/>
    <s v=""/>
    <n v="0"/>
    <n v="378"/>
    <n v="7"/>
    <x v="198"/>
    <s v="Wed"/>
    <n v="0.5"/>
  </r>
  <r>
    <n v="202158"/>
    <d v="2024-07-10T00:00:00"/>
    <n v="116270"/>
    <n v="100255"/>
    <x v="2"/>
    <x v="22"/>
    <n v="1"/>
    <n v="1299"/>
    <s v="N"/>
    <s v=""/>
    <s v=""/>
    <n v="0"/>
    <n v="1299"/>
    <n v="4"/>
    <x v="1"/>
    <s v="Wed"/>
    <n v="0.5"/>
  </r>
  <r>
    <n v="202159"/>
    <d v="2024-07-20T00:00:00"/>
    <n v="110119"/>
    <n v="100249"/>
    <x v="2"/>
    <x v="8"/>
    <n v="4"/>
    <n v="249"/>
    <s v="Y"/>
    <s v="SUMMER10"/>
    <n v="0.1"/>
    <n v="99.600000000000009"/>
    <n v="896.4"/>
    <n v="7"/>
    <x v="199"/>
    <s v="Sat"/>
    <n v="1"/>
  </r>
  <r>
    <n v="202160"/>
    <d v="2024-07-12T00:00:00"/>
    <n v="130598"/>
    <n v="200559"/>
    <x v="1"/>
    <x v="3"/>
    <n v="4"/>
    <n v="59.99"/>
    <s v="N"/>
    <s v=""/>
    <s v=""/>
    <n v="0"/>
    <n v="239.96"/>
    <n v="4"/>
    <x v="27"/>
    <s v="Fri"/>
    <n v="1"/>
  </r>
  <r>
    <n v="202161"/>
    <d v="2024-07-10T00:00:00"/>
    <n v="126632"/>
    <n v="200559"/>
    <x v="1"/>
    <x v="3"/>
    <n v="2"/>
    <n v="59.99"/>
    <s v="N"/>
    <s v=""/>
    <s v=""/>
    <n v="0"/>
    <n v="119.98"/>
    <n v="2"/>
    <x v="200"/>
    <s v="Wed"/>
    <n v="0.16666666666666666"/>
  </r>
  <r>
    <n v="202161"/>
    <d v="2024-07-10T00:00:00"/>
    <n v="126632"/>
    <n v="200559"/>
    <x v="1"/>
    <x v="3"/>
    <n v="4"/>
    <n v="59.99"/>
    <s v="N"/>
    <s v=""/>
    <s v=""/>
    <n v="0"/>
    <n v="239.96"/>
    <n v="4"/>
    <x v="1"/>
    <s v="Wed"/>
    <n v="0.16666666666666666"/>
  </r>
  <r>
    <n v="202161"/>
    <d v="2024-07-10T00:00:00"/>
    <n v="126632"/>
    <n v="200559"/>
    <x v="1"/>
    <x v="3"/>
    <n v="1"/>
    <n v="59.99"/>
    <s v="N"/>
    <s v=""/>
    <s v=""/>
    <n v="0"/>
    <n v="59.99"/>
    <n v="1"/>
    <x v="1"/>
    <s v="Wed"/>
    <n v="0.16666666666666666"/>
  </r>
  <r>
    <n v="202161"/>
    <d v="2024-07-10T00:00:00"/>
    <n v="126632"/>
    <n v="100255"/>
    <x v="2"/>
    <x v="22"/>
    <n v="1"/>
    <n v="1299"/>
    <s v="N"/>
    <s v=""/>
    <s v=""/>
    <n v="0"/>
    <n v="1299"/>
    <n v="7"/>
    <x v="1"/>
    <s v="Wed"/>
    <n v="0.16666666666666666"/>
  </r>
  <r>
    <n v="202161"/>
    <d v="2024-07-10T00:00:00"/>
    <n v="126632"/>
    <n v="200559"/>
    <x v="1"/>
    <x v="3"/>
    <n v="4"/>
    <n v="59.99"/>
    <s v="N"/>
    <s v=""/>
    <s v=""/>
    <n v="0"/>
    <n v="239.96"/>
    <n v="4"/>
    <x v="1"/>
    <s v="Wed"/>
    <n v="0.16666666666666666"/>
  </r>
  <r>
    <n v="202161"/>
    <d v="2024-07-10T00:00:00"/>
    <n v="126632"/>
    <n v="200556"/>
    <x v="1"/>
    <x v="2"/>
    <n v="1"/>
    <n v="64.989999999999995"/>
    <s v="N"/>
    <s v=""/>
    <s v=""/>
    <n v="0"/>
    <n v="64.989999999999995"/>
    <n v="1"/>
    <x v="1"/>
    <s v="Wed"/>
    <n v="0.16666666666666666"/>
  </r>
  <r>
    <n v="202162"/>
    <d v="2024-07-13T00:00:00"/>
    <n v="106483"/>
    <n v="300187"/>
    <x v="0"/>
    <x v="20"/>
    <n v="1"/>
    <n v="54.99"/>
    <s v="N"/>
    <s v=""/>
    <s v=""/>
    <n v="0"/>
    <n v="54.99"/>
    <n v="4"/>
    <x v="201"/>
    <s v="Sat"/>
    <n v="0.33333333333333331"/>
  </r>
  <r>
    <n v="202162"/>
    <d v="2024-07-13T00:00:00"/>
    <n v="106483"/>
    <n v="100256"/>
    <x v="2"/>
    <x v="18"/>
    <n v="1"/>
    <n v="1499"/>
    <s v="N"/>
    <s v=""/>
    <s v=""/>
    <n v="0"/>
    <n v="1499"/>
    <n v="7"/>
    <x v="1"/>
    <s v="Sat"/>
    <n v="0.33333333333333331"/>
  </r>
  <r>
    <n v="202162"/>
    <d v="2024-07-13T00:00:00"/>
    <n v="106483"/>
    <n v="200559"/>
    <x v="1"/>
    <x v="3"/>
    <n v="2"/>
    <n v="59.99"/>
    <s v="N"/>
    <s v=""/>
    <s v=""/>
    <n v="0"/>
    <n v="119.98"/>
    <n v="2"/>
    <x v="1"/>
    <s v="Sat"/>
    <n v="0.33333333333333331"/>
  </r>
  <r>
    <n v="202163"/>
    <d v="2024-07-11T00:00:00"/>
    <n v="120264"/>
    <n v="100253"/>
    <x v="2"/>
    <x v="28"/>
    <n v="3"/>
    <n v="279"/>
    <s v="N"/>
    <s v=""/>
    <s v=""/>
    <n v="0"/>
    <n v="837"/>
    <n v="7"/>
    <x v="202"/>
    <s v="Thu"/>
    <n v="0.25"/>
  </r>
  <r>
    <n v="202163"/>
    <d v="2024-07-11T00:00:00"/>
    <n v="120264"/>
    <n v="300185"/>
    <x v="0"/>
    <x v="7"/>
    <n v="1"/>
    <n v="29.99"/>
    <s v="N"/>
    <s v=""/>
    <s v=""/>
    <n v="0"/>
    <n v="29.99"/>
    <n v="2"/>
    <x v="1"/>
    <s v="Thu"/>
    <n v="0.25"/>
  </r>
  <r>
    <n v="202163"/>
    <d v="2024-07-11T00:00:00"/>
    <n v="120264"/>
    <n v="200559"/>
    <x v="1"/>
    <x v="3"/>
    <n v="1"/>
    <n v="59.99"/>
    <s v="N"/>
    <s v=""/>
    <s v=""/>
    <n v="0"/>
    <n v="59.99"/>
    <n v="1"/>
    <x v="1"/>
    <s v="Thu"/>
    <n v="0.25"/>
  </r>
  <r>
    <n v="202163"/>
    <d v="2024-07-11T00:00:00"/>
    <n v="120264"/>
    <n v="200559"/>
    <x v="1"/>
    <x v="3"/>
    <n v="2"/>
    <n v="59.99"/>
    <s v="N"/>
    <s v=""/>
    <s v=""/>
    <n v="0"/>
    <n v="119.98"/>
    <n v="4"/>
    <x v="1"/>
    <s v="Thu"/>
    <n v="0.25"/>
  </r>
  <r>
    <n v="202164"/>
    <d v="2024-07-15T00:00:00"/>
    <n v="111548"/>
    <n v="300185"/>
    <x v="0"/>
    <x v="7"/>
    <n v="1"/>
    <n v="29.99"/>
    <s v="N"/>
    <s v=""/>
    <s v=""/>
    <n v="0"/>
    <n v="29.99"/>
    <n v="4"/>
    <x v="31"/>
    <s v="Mon"/>
    <n v="1"/>
  </r>
  <r>
    <n v="202165"/>
    <d v="2024-07-12T00:00:00"/>
    <n v="131042"/>
    <n v="300185"/>
    <x v="0"/>
    <x v="7"/>
    <n v="1"/>
    <n v="29.99"/>
    <s v="Y"/>
    <s v="SUMMER10"/>
    <n v="0.1"/>
    <n v="2.9990000000000001"/>
    <n v="26.991"/>
    <n v="2"/>
    <x v="203"/>
    <s v="Fri"/>
    <n v="0.5"/>
  </r>
  <r>
    <n v="202165"/>
    <d v="2024-07-12T00:00:00"/>
    <n v="131042"/>
    <n v="100250"/>
    <x v="2"/>
    <x v="16"/>
    <n v="2"/>
    <n v="189"/>
    <s v="Y"/>
    <s v="SUMMER10"/>
    <n v="0.1"/>
    <n v="37.800000000000004"/>
    <n v="340.2"/>
    <n v="6"/>
    <x v="1"/>
    <s v="Fri"/>
    <n v="0.5"/>
  </r>
  <r>
    <n v="202166"/>
    <d v="2024-07-13T00:00:00"/>
    <n v="118008"/>
    <n v="100250"/>
    <x v="2"/>
    <x v="16"/>
    <n v="1"/>
    <n v="189"/>
    <s v="N"/>
    <s v=""/>
    <s v=""/>
    <n v="0"/>
    <n v="189"/>
    <n v="4"/>
    <x v="56"/>
    <s v="Sat"/>
    <n v="1"/>
  </r>
  <r>
    <n v="202167"/>
    <d v="2024-07-19T00:00:00"/>
    <n v="108046"/>
    <n v="300191"/>
    <x v="0"/>
    <x v="11"/>
    <n v="5"/>
    <n v="21.99"/>
    <s v="N"/>
    <s v=""/>
    <s v=""/>
    <n v="0"/>
    <n v="109.94999999999999"/>
    <n v="4"/>
    <x v="204"/>
    <s v="Fri"/>
    <n v="0.25"/>
  </r>
  <r>
    <n v="202167"/>
    <d v="2024-07-19T00:00:00"/>
    <n v="108046"/>
    <n v="300191"/>
    <x v="0"/>
    <x v="11"/>
    <n v="4"/>
    <n v="21.99"/>
    <s v="N"/>
    <s v=""/>
    <s v=""/>
    <n v="0"/>
    <n v="87.96"/>
    <n v="1"/>
    <x v="1"/>
    <s v="Fri"/>
    <n v="0.25"/>
  </r>
  <r>
    <n v="202167"/>
    <d v="2024-07-19T00:00:00"/>
    <n v="108046"/>
    <n v="300185"/>
    <x v="0"/>
    <x v="7"/>
    <n v="1"/>
    <n v="29.99"/>
    <s v="N"/>
    <s v=""/>
    <s v=""/>
    <n v="0"/>
    <n v="29.99"/>
    <n v="1"/>
    <x v="1"/>
    <s v="Fri"/>
    <n v="0.25"/>
  </r>
  <r>
    <n v="202167"/>
    <d v="2024-07-19T00:00:00"/>
    <n v="108046"/>
    <n v="300185"/>
    <x v="0"/>
    <x v="7"/>
    <n v="1"/>
    <n v="29.99"/>
    <s v="N"/>
    <s v=""/>
    <s v=""/>
    <n v="0"/>
    <n v="29.99"/>
    <n v="1"/>
    <x v="1"/>
    <s v="Fri"/>
    <n v="0.25"/>
  </r>
  <r>
    <n v="202168"/>
    <d v="2024-07-08T00:00:00"/>
    <n v="130360"/>
    <n v="200559"/>
    <x v="1"/>
    <x v="3"/>
    <n v="2"/>
    <n v="59.99"/>
    <s v="N"/>
    <s v=""/>
    <s v=""/>
    <n v="0"/>
    <n v="119.98"/>
    <n v="1"/>
    <x v="3"/>
    <s v="Mon"/>
    <n v="1"/>
  </r>
  <r>
    <n v="202169"/>
    <d v="2024-07-09T00:00:00"/>
    <n v="127808"/>
    <n v="200549"/>
    <x v="1"/>
    <x v="1"/>
    <n v="3"/>
    <n v="18.989999999999998"/>
    <s v="N"/>
    <s v=""/>
    <s v=""/>
    <n v="0"/>
    <n v="56.97"/>
    <n v="3"/>
    <x v="205"/>
    <s v="Tue"/>
    <n v="0.2"/>
  </r>
  <r>
    <n v="202169"/>
    <d v="2024-07-09T00:00:00"/>
    <n v="127808"/>
    <n v="300188"/>
    <x v="0"/>
    <x v="23"/>
    <n v="1"/>
    <n v="64.989999999999995"/>
    <s v="N"/>
    <s v=""/>
    <s v=""/>
    <n v="0"/>
    <n v="64.989999999999995"/>
    <n v="3"/>
    <x v="1"/>
    <s v="Tue"/>
    <n v="0.2"/>
  </r>
  <r>
    <n v="202169"/>
    <d v="2024-07-09T00:00:00"/>
    <n v="127808"/>
    <n v="100252"/>
    <x v="2"/>
    <x v="5"/>
    <n v="1"/>
    <n v="449"/>
    <s v="N"/>
    <s v=""/>
    <s v=""/>
    <n v="0"/>
    <n v="449"/>
    <n v="2"/>
    <x v="1"/>
    <s v="Tue"/>
    <n v="0.2"/>
  </r>
  <r>
    <n v="202169"/>
    <d v="2024-07-09T00:00:00"/>
    <n v="127808"/>
    <n v="100252"/>
    <x v="2"/>
    <x v="5"/>
    <n v="3"/>
    <n v="449"/>
    <s v="N"/>
    <s v=""/>
    <s v=""/>
    <n v="0"/>
    <n v="1347"/>
    <n v="4"/>
    <x v="1"/>
    <s v="Tue"/>
    <n v="0.2"/>
  </r>
  <r>
    <n v="202169"/>
    <d v="2024-07-09T00:00:00"/>
    <n v="127808"/>
    <n v="100254"/>
    <x v="2"/>
    <x v="9"/>
    <n v="1"/>
    <n v="799"/>
    <s v="N"/>
    <s v=""/>
    <s v=""/>
    <n v="0"/>
    <n v="799"/>
    <n v="7"/>
    <x v="1"/>
    <s v="Tue"/>
    <n v="0.2"/>
  </r>
  <r>
    <n v="202170"/>
    <d v="2024-07-19T00:00:00"/>
    <n v="120372"/>
    <n v="200551"/>
    <x v="1"/>
    <x v="26"/>
    <n v="1"/>
    <n v="79.989999999999995"/>
    <s v="N"/>
    <s v=""/>
    <s v=""/>
    <n v="0"/>
    <n v="79.989999999999995"/>
    <n v="1"/>
    <x v="206"/>
    <s v="Fri"/>
    <n v="0.2"/>
  </r>
  <r>
    <n v="202170"/>
    <d v="2024-07-19T00:00:00"/>
    <n v="120372"/>
    <n v="300185"/>
    <x v="0"/>
    <x v="7"/>
    <n v="1"/>
    <n v="29.99"/>
    <s v="N"/>
    <s v=""/>
    <s v=""/>
    <n v="0"/>
    <n v="29.99"/>
    <n v="2"/>
    <x v="1"/>
    <s v="Fri"/>
    <n v="0.2"/>
  </r>
  <r>
    <n v="202170"/>
    <d v="2024-07-19T00:00:00"/>
    <n v="120372"/>
    <n v="300191"/>
    <x v="0"/>
    <x v="11"/>
    <n v="3"/>
    <n v="21.99"/>
    <s v="N"/>
    <s v=""/>
    <s v=""/>
    <n v="0"/>
    <n v="65.97"/>
    <n v="3"/>
    <x v="1"/>
    <s v="Fri"/>
    <n v="0.2"/>
  </r>
  <r>
    <n v="202170"/>
    <d v="2024-07-19T00:00:00"/>
    <n v="120372"/>
    <n v="200552"/>
    <x v="1"/>
    <x v="17"/>
    <n v="1"/>
    <n v="49.99"/>
    <s v="N"/>
    <s v=""/>
    <s v=""/>
    <n v="0"/>
    <n v="49.99"/>
    <n v="2"/>
    <x v="1"/>
    <s v="Fri"/>
    <n v="0.2"/>
  </r>
  <r>
    <n v="202170"/>
    <d v="2024-07-19T00:00:00"/>
    <n v="120372"/>
    <n v="200559"/>
    <x v="1"/>
    <x v="3"/>
    <n v="1"/>
    <n v="59.99"/>
    <s v="N"/>
    <s v=""/>
    <s v=""/>
    <n v="0"/>
    <n v="59.99"/>
    <n v="4"/>
    <x v="1"/>
    <s v="Fri"/>
    <n v="0.2"/>
  </r>
  <r>
    <n v="202171"/>
    <d v="2024-07-20T00:00:00"/>
    <n v="102692"/>
    <n v="200556"/>
    <x v="1"/>
    <x v="2"/>
    <n v="1"/>
    <n v="64.989999999999995"/>
    <s v="N"/>
    <s v=""/>
    <s v=""/>
    <n v="0"/>
    <n v="64.989999999999995"/>
    <n v="2"/>
    <x v="207"/>
    <s v="Sat"/>
    <n v="0.5"/>
  </r>
  <r>
    <n v="202171"/>
    <d v="2024-07-20T00:00:00"/>
    <n v="102692"/>
    <n v="100250"/>
    <x v="2"/>
    <x v="16"/>
    <n v="1"/>
    <n v="189"/>
    <s v="N"/>
    <s v=""/>
    <s v=""/>
    <n v="0"/>
    <n v="189"/>
    <n v="6"/>
    <x v="1"/>
    <s v="Sat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86674C-1F7F-4FFC-BDAF-88B5C722FF82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C25" firstHeaderRow="2" firstDataRow="2" firstDataCol="2"/>
  <pivotFields count="17">
    <pivotField compact="0" outline="0" showAll="0"/>
    <pivotField compact="0" numFmtId="14" outline="0" showAll="0"/>
    <pivotField compact="0" outline="0" showAll="0"/>
    <pivotField compact="0" outline="0" showAll="0"/>
    <pivotField axis="axisRow" compact="0" outline="0" showAll="0">
      <items count="4">
        <item sd="0" x="1"/>
        <item x="0"/>
        <item x="2"/>
        <item t="default"/>
      </items>
    </pivotField>
    <pivotField axis="axisRow" compact="0" outline="0" showAll="0">
      <items count="30">
        <item x="25"/>
        <item x="14"/>
        <item x="21"/>
        <item x="12"/>
        <item x="22"/>
        <item x="6"/>
        <item x="9"/>
        <item x="15"/>
        <item x="10"/>
        <item x="1"/>
        <item x="11"/>
        <item x="18"/>
        <item x="27"/>
        <item x="16"/>
        <item x="2"/>
        <item x="0"/>
        <item x="8"/>
        <item x="13"/>
        <item x="3"/>
        <item x="28"/>
        <item x="7"/>
        <item x="17"/>
        <item x="24"/>
        <item x="26"/>
        <item x="23"/>
        <item x="4"/>
        <item x="5"/>
        <item x="20"/>
        <item x="19"/>
        <item t="default"/>
      </items>
    </pivotField>
    <pivotField compact="0" outline="0" showAll="0"/>
    <pivotField compact="0" numFmtId="43" outline="0" showAll="0"/>
    <pivotField compact="0" outline="0" showAll="0"/>
    <pivotField compact="0" outline="0" showAll="0"/>
    <pivotField compact="0" outline="0" showAll="0"/>
    <pivotField compact="0" numFmtId="43" outline="0" showAll="0"/>
    <pivotField dataField="1" compact="0" numFmtId="43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4"/>
    <field x="5"/>
  </rowFields>
  <rowItems count="21">
    <i>
      <x/>
    </i>
    <i>
      <x v="1"/>
      <x/>
    </i>
    <i r="1">
      <x v="8"/>
    </i>
    <i r="1">
      <x v="10"/>
    </i>
    <i r="1">
      <x v="15"/>
    </i>
    <i r="1">
      <x v="20"/>
    </i>
    <i r="1">
      <x v="24"/>
    </i>
    <i r="1">
      <x v="27"/>
    </i>
    <i t="default">
      <x v="1"/>
    </i>
    <i>
      <x v="2"/>
      <x v="1"/>
    </i>
    <i r="1">
      <x v="4"/>
    </i>
    <i r="1">
      <x v="6"/>
    </i>
    <i r="1">
      <x v="11"/>
    </i>
    <i r="1">
      <x v="13"/>
    </i>
    <i r="1">
      <x v="16"/>
    </i>
    <i r="1">
      <x v="19"/>
    </i>
    <i r="1">
      <x v="22"/>
    </i>
    <i r="1">
      <x v="25"/>
    </i>
    <i r="1">
      <x v="26"/>
    </i>
    <i t="default">
      <x v="2"/>
    </i>
    <i t="grand">
      <x/>
    </i>
  </rowItems>
  <colItems count="1">
    <i/>
  </colItems>
  <dataFields count="1">
    <dataField name="Sum of Revenue" fld="12" baseField="0" baseItem="0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5EA4F19-B864-464C-B593-8ED790E9C961}" name="tblOrders" displayName="tblOrders" ref="B3:H36" totalsRowShown="0">
  <autoFilter ref="B3:H36" xr:uid="{7EE0C47A-9ADA-457B-AC7C-4092072A85B4}"/>
  <tableColumns count="7">
    <tableColumn id="1" xr3:uid="{884B4718-5F2A-45FF-B146-A1279F77AAEA}" name="Order" dataDxfId="26"/>
    <tableColumn id="2" xr3:uid="{23F0A5E4-F859-4176-9C55-868D135C9E61}" name="Company Name" dataDxfId="25"/>
    <tableColumn id="3" xr3:uid="{5F97BF5C-7F2B-472A-A4C8-C914CA193EB7}" name="Date" dataDxfId="24"/>
    <tableColumn id="4" xr3:uid="{7E214435-F717-4918-B6D6-5EC235760F39}" name="Paid" dataDxfId="23"/>
    <tableColumn id="5" xr3:uid="{23629947-1C71-4857-936D-C1D60520BD28}" name="Shipping" dataDxfId="22"/>
    <tableColumn id="9" xr3:uid="{917D3219-4372-4A74-B5BC-6C9E8F5582F2}" name="Items" dataDxfId="21">
      <calculatedColumnFormula>COUNTIFS(tblSales[Order ID],tblOrders[[#This Row],[Order]])</calculatedColumnFormula>
    </tableColumn>
    <tableColumn id="6" xr3:uid="{7C63A977-AEDF-4423-A3FE-6C8B23B25CD8}" name="Details" dataDxfId="20"/>
  </tableColumns>
  <tableStyleInfo name="TableStyleLight9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60EB47F-545A-4E7C-810A-4021C5C73D4C}" name="tblSales" displayName="tblSales" ref="A1:Q662" totalsRowShown="0">
  <autoFilter ref="A1:Q662" xr:uid="{7D87948A-25FE-48B9-8AA7-BE2BB9E5473B}"/>
  <tableColumns count="17">
    <tableColumn id="1" xr3:uid="{6A30833B-EB23-4B9E-98DA-FAFAB34EDA63}" name="Order ID"/>
    <tableColumn id="2" xr3:uid="{32E8575E-903C-4319-96BC-F0BA4B7CE785}" name="Date" dataDxfId="19"/>
    <tableColumn id="3" xr3:uid="{53706088-1BEC-4ACD-B2AE-8B610BCE6F03}" name="Customer ID"/>
    <tableColumn id="4" xr3:uid="{F274B924-1774-4732-8735-D509126328A5}" name="Product ID" dataDxfId="18"/>
    <tableColumn id="6" xr3:uid="{5B8D0D7E-5D56-4A1B-8B91-9755AF2A6658}" name="Category" dataDxfId="17"/>
    <tableColumn id="5" xr3:uid="{C48C46D1-5C9C-4F95-AB8E-9498B28E43CD}" name="Product Name" dataDxfId="16"/>
    <tableColumn id="7" xr3:uid="{1BBA3F8B-013A-4B6B-95B4-A4A49DBDB70C}" name="Qty" dataDxfId="15"/>
    <tableColumn id="9" xr3:uid="{FFD68F4F-9390-48DE-868D-B3BF7DD3BB6E}" name="Price" dataCellStyle="Comma"/>
    <tableColumn id="10" xr3:uid="{A234C4D5-2BB0-4D7C-A878-7A6397BFB501}" name="Coupon (Y/N)"/>
    <tableColumn id="11" xr3:uid="{B78A5C92-3D91-4786-A704-250CF353A72B}" name="Coupon Code"/>
    <tableColumn id="15" xr3:uid="{F1100CAE-C450-491E-8124-91D275EA1C10}" name="Coupon %" dataDxfId="14"/>
    <tableColumn id="12" xr3:uid="{2F1EF9BF-88BF-420A-A993-88BFD29066DB}" name="Coupon Amount" dataDxfId="13" dataCellStyle="Comma"/>
    <tableColumn id="13" xr3:uid="{07649AAE-6E52-42C9-B26A-51B2744A6657}" name="Revenue" dataDxfId="12"/>
    <tableColumn id="14" xr3:uid="{9FB6AB22-4167-4C9E-95D6-CA7625C064F3}" name="Shipping Time (days)" dataDxfId="11">
      <calculatedColumnFormula>IF(LEFT(tblSales[[#This Row],[Category]],1)="A",RANDBETWEEN(1,4),RANDBETWEEN(2,7))</calculatedColumnFormula>
    </tableColumn>
    <tableColumn id="16" xr3:uid="{7A664C10-F0D7-4415-AB36-AFD4D9637DB9}" name="Order Revenue" dataDxfId="10">
      <calculatedColumnFormula>IF(COUNTIF($A$2:A2,A2)=1,SUMIFS(tblSales[Revenue],tblSales[Order ID],tblSales[[#This Row],[Order ID]]),"")</calculatedColumnFormula>
    </tableColumn>
    <tableColumn id="17" xr3:uid="{70B1F71C-1EC7-48FA-94F0-56C0BFF8C275}" name="Day of Week" dataDxfId="9">
      <calculatedColumnFormula>TEXT(tblSales[[#This Row],[Date]],"ddd")</calculatedColumnFormula>
    </tableColumn>
    <tableColumn id="18" xr3:uid="{D0980D58-EC57-4E22-BB4B-EF74635428CE}" name="Unique Count" dataDxfId="8">
      <calculatedColumnFormula>1/COUNTIF(tblSales[Order ID],tblSales[[#This Row],[Order ID]])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10664B0-04DE-4F17-8DFB-7AD57616B951}" name="Table1" displayName="Table1" ref="B3:C15" totalsRowShown="0">
  <autoFilter ref="B3:C15" xr:uid="{210664B0-04DE-4F17-8DFB-7AD57616B951}"/>
  <tableColumns count="2">
    <tableColumn id="1" xr3:uid="{6657E6F3-2583-4D35-B3B6-3D3D0972B76F}" name="Name"/>
    <tableColumn id="2" xr3:uid="{5BD8A9AF-ED3C-49F6-A580-1ACAF436D277}" name="Coffee Cup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2B1C127-50CD-4AE3-B7ED-16CA1CF32479}">
  <we:reference id="cba9fc06-6fc9-492e-9525-923870a3b909" version="2.0.0.0" store="EXCatalog" storeType="EXCatalog"/>
  <we:alternateReferences>
    <we:reference id="WA200010215" version="2.0.0.0" store="en-US" storeType="OMEX"/>
  </we:alternateReferences>
  <we:properties>
    <we:property name="bps.codex_control.document_id" value="&quot;29171afa-cf8f-4daa-8ce4-035ac4b8f80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xcelcampus.com/tips-shortcuts/19-hidden-excel-feature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931F-589F-4603-9188-B5BDA8D05E0F}">
  <dimension ref="A1:P51"/>
  <sheetViews>
    <sheetView showGridLines="0" tabSelected="1" workbookViewId="0">
      <selection activeCell="B4" sqref="B4"/>
    </sheetView>
  </sheetViews>
  <sheetFormatPr defaultRowHeight="15" x14ac:dyDescent="0.25"/>
  <cols>
    <col min="1" max="1" width="2.7109375" customWidth="1"/>
    <col min="2" max="2" width="8" customWidth="1"/>
    <col min="3" max="3" width="17.28515625" customWidth="1"/>
    <col min="4" max="4" width="9.5703125" bestFit="1" customWidth="1"/>
    <col min="5" max="5" width="7.140625" hidden="1" customWidth="1"/>
    <col min="6" max="6" width="11.140625" hidden="1" customWidth="1"/>
    <col min="7" max="7" width="8.42578125" bestFit="1" customWidth="1"/>
    <col min="8" max="8" width="9.7109375" bestFit="1" customWidth="1"/>
    <col min="9" max="9" width="1" customWidth="1"/>
    <col min="10" max="10" width="25.5703125" customWidth="1"/>
    <col min="11" max="11" width="5.140625" style="32" customWidth="1"/>
    <col min="15" max="16" width="0" hidden="1" customWidth="1"/>
  </cols>
  <sheetData>
    <row r="1" spans="1:16" s="20" customFormat="1" ht="30" customHeight="1" x14ac:dyDescent="0.35">
      <c r="A1" s="34">
        <v>3</v>
      </c>
      <c r="B1" s="20" t="s">
        <v>125</v>
      </c>
      <c r="K1" s="30"/>
    </row>
    <row r="3" spans="1:16" x14ac:dyDescent="0.25">
      <c r="B3" t="s">
        <v>126</v>
      </c>
      <c r="C3" t="s">
        <v>76</v>
      </c>
      <c r="D3" t="s">
        <v>8</v>
      </c>
      <c r="E3" t="s">
        <v>117</v>
      </c>
      <c r="F3" t="s">
        <v>118</v>
      </c>
      <c r="G3" t="s">
        <v>122</v>
      </c>
      <c r="H3" t="s">
        <v>123</v>
      </c>
      <c r="J3" s="21" t="s">
        <v>6</v>
      </c>
      <c r="K3" s="31" t="s">
        <v>6</v>
      </c>
      <c r="O3" t="s">
        <v>74</v>
      </c>
      <c r="P3" t="s">
        <v>19</v>
      </c>
    </row>
    <row r="4" spans="1:16" x14ac:dyDescent="0.25">
      <c r="B4" s="26">
        <v>202025</v>
      </c>
      <c r="C4" s="27" t="s">
        <v>53</v>
      </c>
      <c r="D4" s="28">
        <v>45487</v>
      </c>
      <c r="E4" s="27" t="s">
        <v>31</v>
      </c>
      <c r="F4" s="27" t="s">
        <v>119</v>
      </c>
      <c r="G4" s="27">
        <f>COUNTIFS(tblSales[Order ID],tblOrders[[#This Row],[Order]])</f>
        <v>1</v>
      </c>
      <c r="H4" s="29" t="b">
        <v>0</v>
      </c>
      <c r="J4" t="str" cm="1">
        <f t="array" ref="J4:K12">_xlfn.LET(
  _xlpm.xRow,_xlfn.IFNA(_xlfn.XMATCH(TRUE,tblOrders[Details],0),""),
  IF(_xlpm.xRow="","",
    _xlfn.LET(
      _xlpm.arr,_xlfn._xlws.FILTER(tblSales[[Product Name]:[Qty]],tblSales[Order ID]=INDEX(tblOrders[Order],_xlpm.xRow),""),
      IF(_xlpm.xRow=1,_xlfn.VSTACK($O$3:$P$3,_xlpm.arr),_xlfn.VSTACK(_xlfn.EXPAND($J$3:$K$3,_xlpm.xRow-1,,""),$O$3:$P$3,_xlpm.arr))
    )
  )
)</f>
        <v/>
      </c>
      <c r="K4" s="32" t="str">
        <v/>
      </c>
    </row>
    <row r="5" spans="1:16" x14ac:dyDescent="0.25">
      <c r="B5" s="26">
        <v>202126</v>
      </c>
      <c r="C5" s="27" t="s">
        <v>70</v>
      </c>
      <c r="D5" s="28">
        <v>45483</v>
      </c>
      <c r="E5" s="27" t="s">
        <v>31</v>
      </c>
      <c r="F5" s="27" t="s">
        <v>119</v>
      </c>
      <c r="G5" s="27">
        <f>COUNTIFS(tblSales[Order ID],tblOrders[[#This Row],[Order]])</f>
        <v>3</v>
      </c>
      <c r="H5" s="29" t="b">
        <v>0</v>
      </c>
      <c r="J5" s="19" t="str">
        <v/>
      </c>
      <c r="K5" s="32" t="str">
        <v/>
      </c>
    </row>
    <row r="6" spans="1:16" x14ac:dyDescent="0.25">
      <c r="B6" s="26">
        <v>202037</v>
      </c>
      <c r="C6" s="27" t="s">
        <v>56</v>
      </c>
      <c r="D6" s="28">
        <v>45493</v>
      </c>
      <c r="E6" s="27" t="s">
        <v>31</v>
      </c>
      <c r="F6" s="27" t="s">
        <v>119</v>
      </c>
      <c r="G6" s="27">
        <f>COUNTIFS(tblSales[Order ID],tblOrders[[#This Row],[Order]])</f>
        <v>2</v>
      </c>
      <c r="H6" s="29" t="b">
        <v>0</v>
      </c>
      <c r="J6" s="19" t="str">
        <v/>
      </c>
      <c r="K6" s="32" t="str">
        <v/>
      </c>
    </row>
    <row r="7" spans="1:16" x14ac:dyDescent="0.25">
      <c r="B7" s="26">
        <v>202106</v>
      </c>
      <c r="C7" s="27" t="s">
        <v>72</v>
      </c>
      <c r="D7" s="28">
        <v>45489</v>
      </c>
      <c r="E7" s="27" t="s">
        <v>31</v>
      </c>
      <c r="F7" s="27" t="s">
        <v>121</v>
      </c>
      <c r="G7" s="27">
        <f>COUNTIFS(tblSales[Order ID],tblOrders[[#This Row],[Order]])</f>
        <v>5</v>
      </c>
      <c r="H7" s="29" t="b">
        <v>1</v>
      </c>
      <c r="J7" s="19" t="str">
        <v>Product</v>
      </c>
      <c r="K7" s="32" t="str">
        <v>Qty</v>
      </c>
    </row>
    <row r="8" spans="1:16" x14ac:dyDescent="0.25">
      <c r="B8" s="26">
        <v>202140</v>
      </c>
      <c r="C8" s="27" t="s">
        <v>59</v>
      </c>
      <c r="D8" s="28">
        <v>45493</v>
      </c>
      <c r="E8" s="27" t="s">
        <v>29</v>
      </c>
      <c r="F8" s="27" t="s">
        <v>121</v>
      </c>
      <c r="G8" s="27">
        <f>COUNTIFS(tblSales[Order ID],tblOrders[[#This Row],[Order]])</f>
        <v>1</v>
      </c>
      <c r="H8" s="29" t="b">
        <v>0</v>
      </c>
      <c r="J8" s="19" t="str">
        <v>TideLock Deck Bag</v>
      </c>
      <c r="K8" s="32">
        <v>1</v>
      </c>
    </row>
    <row r="9" spans="1:16" x14ac:dyDescent="0.25">
      <c r="B9" s="26">
        <v>202121</v>
      </c>
      <c r="C9" s="27" t="s">
        <v>40</v>
      </c>
      <c r="D9" s="28">
        <v>45486</v>
      </c>
      <c r="E9" s="27" t="s">
        <v>31</v>
      </c>
      <c r="F9" s="27" t="s">
        <v>119</v>
      </c>
      <c r="G9" s="27">
        <f>COUNTIFS(tblSales[Order ID],tblOrders[[#This Row],[Order]])</f>
        <v>5</v>
      </c>
      <c r="H9" s="29" t="b">
        <v>0</v>
      </c>
      <c r="J9" s="19" t="str">
        <v>Reef Master Eco Board</v>
      </c>
      <c r="K9" s="32">
        <v>1</v>
      </c>
    </row>
    <row r="10" spans="1:16" x14ac:dyDescent="0.25">
      <c r="B10" s="26">
        <v>201921</v>
      </c>
      <c r="C10" s="27" t="s">
        <v>50</v>
      </c>
      <c r="D10" s="28">
        <v>45492</v>
      </c>
      <c r="E10" s="27" t="s">
        <v>31</v>
      </c>
      <c r="F10" s="27" t="s">
        <v>119</v>
      </c>
      <c r="G10" s="27">
        <f>COUNTIFS(tblSales[Order ID],tblOrders[[#This Row],[Order]])</f>
        <v>1</v>
      </c>
      <c r="H10" s="29" t="b">
        <v>0</v>
      </c>
      <c r="J10" t="str">
        <v>Wave Rider Surf Series</v>
      </c>
      <c r="K10" s="32">
        <v>1</v>
      </c>
    </row>
    <row r="11" spans="1:16" x14ac:dyDescent="0.25">
      <c r="B11" s="26">
        <v>201950</v>
      </c>
      <c r="C11" s="27" t="s">
        <v>71</v>
      </c>
      <c r="D11" s="28">
        <v>45491</v>
      </c>
      <c r="E11" s="27" t="s">
        <v>31</v>
      </c>
      <c r="F11" s="27" t="s">
        <v>120</v>
      </c>
      <c r="G11" s="27">
        <f>COUNTIFS(tblSales[Order ID],tblOrders[[#This Row],[Order]])</f>
        <v>2</v>
      </c>
      <c r="H11" s="29" t="b">
        <v>0</v>
      </c>
      <c r="J11" t="str">
        <v>ShoreLine Collapsible Paddle</v>
      </c>
      <c r="K11" s="32">
        <v>2</v>
      </c>
    </row>
    <row r="12" spans="1:16" x14ac:dyDescent="0.25">
      <c r="B12" s="26">
        <v>201934</v>
      </c>
      <c r="C12" s="27" t="s">
        <v>45</v>
      </c>
      <c r="D12" s="28">
        <v>45491</v>
      </c>
      <c r="E12" s="27" t="s">
        <v>29</v>
      </c>
      <c r="F12" s="27" t="s">
        <v>119</v>
      </c>
      <c r="G12" s="27">
        <f>COUNTIFS(tblSales[Order ID],tblOrders[[#This Row],[Order]])</f>
        <v>1</v>
      </c>
      <c r="H12" s="29" t="b">
        <v>0</v>
      </c>
      <c r="J12" t="str">
        <v>Logo Tshirt</v>
      </c>
      <c r="K12" s="32">
        <v>1</v>
      </c>
    </row>
    <row r="13" spans="1:16" x14ac:dyDescent="0.25">
      <c r="B13" s="26">
        <v>202011</v>
      </c>
      <c r="C13" s="27" t="s">
        <v>68</v>
      </c>
      <c r="D13" s="28">
        <v>45492</v>
      </c>
      <c r="E13" s="27" t="s">
        <v>31</v>
      </c>
      <c r="F13" s="27" t="s">
        <v>120</v>
      </c>
      <c r="G13" s="27">
        <f>COUNTIFS(tblSales[Order ID],tblOrders[[#This Row],[Order]])</f>
        <v>5</v>
      </c>
      <c r="H13" s="29" t="b">
        <v>0</v>
      </c>
    </row>
    <row r="14" spans="1:16" x14ac:dyDescent="0.25">
      <c r="B14" s="26">
        <v>201990</v>
      </c>
      <c r="C14" s="27" t="s">
        <v>70</v>
      </c>
      <c r="D14" s="28">
        <v>45482</v>
      </c>
      <c r="E14" s="27" t="s">
        <v>29</v>
      </c>
      <c r="F14" s="27" t="s">
        <v>119</v>
      </c>
      <c r="G14" s="27">
        <f>COUNTIFS(tblSales[Order ID],tblOrders[[#This Row],[Order]])</f>
        <v>5</v>
      </c>
      <c r="H14" s="29" t="b">
        <v>0</v>
      </c>
      <c r="J14" s="19"/>
    </row>
    <row r="15" spans="1:16" x14ac:dyDescent="0.25">
      <c r="B15" s="26">
        <v>202167</v>
      </c>
      <c r="C15" s="27" t="s">
        <v>65</v>
      </c>
      <c r="D15" s="28">
        <v>45492</v>
      </c>
      <c r="E15" s="27" t="s">
        <v>29</v>
      </c>
      <c r="F15" s="27" t="s">
        <v>119</v>
      </c>
      <c r="G15" s="27">
        <f>COUNTIFS(tblSales[Order ID],tblOrders[[#This Row],[Order]])</f>
        <v>4</v>
      </c>
      <c r="H15" s="29" t="b">
        <v>0</v>
      </c>
      <c r="J15" s="19"/>
    </row>
    <row r="16" spans="1:16" x14ac:dyDescent="0.25">
      <c r="B16" s="26">
        <v>202081</v>
      </c>
      <c r="C16" s="27" t="s">
        <v>73</v>
      </c>
      <c r="D16" s="28">
        <v>45490</v>
      </c>
      <c r="E16" s="27" t="s">
        <v>29</v>
      </c>
      <c r="F16" s="27" t="s">
        <v>119</v>
      </c>
      <c r="G16" s="27">
        <f>COUNTIFS(tblSales[Order ID],tblOrders[[#This Row],[Order]])</f>
        <v>5</v>
      </c>
      <c r="H16" s="29" t="b">
        <v>0</v>
      </c>
      <c r="J16" s="19"/>
    </row>
    <row r="17" spans="2:10" x14ac:dyDescent="0.25">
      <c r="B17" s="26">
        <v>202148</v>
      </c>
      <c r="C17" s="27" t="s">
        <v>53</v>
      </c>
      <c r="D17" s="28">
        <v>45486</v>
      </c>
      <c r="E17" s="27" t="s">
        <v>31</v>
      </c>
      <c r="F17" s="27" t="s">
        <v>119</v>
      </c>
      <c r="G17" s="27">
        <f>COUNTIFS(tblSales[Order ID],tblOrders[[#This Row],[Order]])</f>
        <v>4</v>
      </c>
      <c r="H17" s="29" t="b">
        <v>0</v>
      </c>
      <c r="J17" s="19"/>
    </row>
    <row r="18" spans="2:10" x14ac:dyDescent="0.25">
      <c r="B18" s="26">
        <v>202051</v>
      </c>
      <c r="C18" s="27" t="s">
        <v>66</v>
      </c>
      <c r="D18" s="28">
        <v>45491</v>
      </c>
      <c r="E18" s="27" t="s">
        <v>29</v>
      </c>
      <c r="F18" s="27" t="s">
        <v>119</v>
      </c>
      <c r="G18" s="27">
        <f>COUNTIFS(tblSales[Order ID],tblOrders[[#This Row],[Order]])</f>
        <v>1</v>
      </c>
      <c r="H18" s="29" t="b">
        <v>0</v>
      </c>
      <c r="J18" s="19"/>
    </row>
    <row r="19" spans="2:10" x14ac:dyDescent="0.25">
      <c r="B19" s="26">
        <v>201912</v>
      </c>
      <c r="C19" s="27" t="s">
        <v>52</v>
      </c>
      <c r="D19" s="28">
        <v>45481</v>
      </c>
      <c r="E19" s="27" t="s">
        <v>29</v>
      </c>
      <c r="F19" s="27" t="s">
        <v>120</v>
      </c>
      <c r="G19" s="27">
        <f>COUNTIFS(tblSales[Order ID],tblOrders[[#This Row],[Order]])</f>
        <v>1</v>
      </c>
      <c r="H19" s="29" t="b">
        <v>0</v>
      </c>
      <c r="J19" s="19"/>
    </row>
    <row r="20" spans="2:10" x14ac:dyDescent="0.25">
      <c r="B20" s="26">
        <v>202008</v>
      </c>
      <c r="C20" s="27" t="s">
        <v>66</v>
      </c>
      <c r="D20" s="28">
        <v>45483</v>
      </c>
      <c r="E20" s="27" t="s">
        <v>29</v>
      </c>
      <c r="F20" s="27" t="s">
        <v>119</v>
      </c>
      <c r="G20" s="27">
        <f>COUNTIFS(tblSales[Order ID],tblOrders[[#This Row],[Order]])</f>
        <v>4</v>
      </c>
      <c r="H20" s="29" t="b">
        <v>0</v>
      </c>
      <c r="J20" s="19"/>
    </row>
    <row r="21" spans="2:10" x14ac:dyDescent="0.25">
      <c r="B21" s="26">
        <v>202049</v>
      </c>
      <c r="C21" s="27" t="s">
        <v>58</v>
      </c>
      <c r="D21" s="28">
        <v>45484</v>
      </c>
      <c r="E21" s="27" t="s">
        <v>29</v>
      </c>
      <c r="F21" s="27" t="s">
        <v>119</v>
      </c>
      <c r="G21" s="27">
        <f>COUNTIFS(tblSales[Order ID],tblOrders[[#This Row],[Order]])</f>
        <v>1</v>
      </c>
      <c r="H21" s="29" t="b">
        <v>0</v>
      </c>
      <c r="J21" s="19"/>
    </row>
    <row r="22" spans="2:10" x14ac:dyDescent="0.25">
      <c r="B22" s="26">
        <v>202003</v>
      </c>
      <c r="C22" s="27" t="s">
        <v>55</v>
      </c>
      <c r="D22" s="28">
        <v>45485</v>
      </c>
      <c r="E22" s="27" t="s">
        <v>31</v>
      </c>
      <c r="F22" s="27" t="s">
        <v>119</v>
      </c>
      <c r="G22" s="27">
        <f>COUNTIFS(tblSales[Order ID],tblOrders[[#This Row],[Order]])</f>
        <v>1</v>
      </c>
      <c r="H22" s="29" t="b">
        <v>0</v>
      </c>
      <c r="J22" s="19"/>
    </row>
    <row r="23" spans="2:10" x14ac:dyDescent="0.25">
      <c r="B23" s="26">
        <v>202095</v>
      </c>
      <c r="C23" s="27" t="s">
        <v>61</v>
      </c>
      <c r="D23" s="28">
        <v>45487</v>
      </c>
      <c r="E23" s="27" t="s">
        <v>29</v>
      </c>
      <c r="F23" s="27" t="s">
        <v>119</v>
      </c>
      <c r="G23" s="27">
        <f>COUNTIFS(tblSales[Order ID],tblOrders[[#This Row],[Order]])</f>
        <v>1</v>
      </c>
      <c r="H23" s="29" t="b">
        <v>0</v>
      </c>
      <c r="J23" s="19"/>
    </row>
    <row r="24" spans="2:10" x14ac:dyDescent="0.25">
      <c r="B24" s="26">
        <v>201972</v>
      </c>
      <c r="C24" s="27" t="s">
        <v>59</v>
      </c>
      <c r="D24" s="28">
        <v>45482</v>
      </c>
      <c r="E24" s="27" t="s">
        <v>29</v>
      </c>
      <c r="F24" s="27" t="s">
        <v>119</v>
      </c>
      <c r="G24" s="27">
        <f>COUNTIFS(tblSales[Order ID],tblOrders[[#This Row],[Order]])</f>
        <v>1</v>
      </c>
      <c r="H24" s="29" t="b">
        <v>0</v>
      </c>
      <c r="J24" s="19"/>
    </row>
    <row r="25" spans="2:10" x14ac:dyDescent="0.25">
      <c r="B25" s="26">
        <v>202169</v>
      </c>
      <c r="C25" s="27" t="s">
        <v>44</v>
      </c>
      <c r="D25" s="28">
        <v>45482</v>
      </c>
      <c r="E25" s="27" t="s">
        <v>29</v>
      </c>
      <c r="F25" s="27" t="s">
        <v>119</v>
      </c>
      <c r="G25" s="27">
        <f>COUNTIFS(tblSales[Order ID],tblOrders[[#This Row],[Order]])</f>
        <v>5</v>
      </c>
      <c r="H25" s="29" t="b">
        <v>0</v>
      </c>
      <c r="J25" s="19"/>
    </row>
    <row r="26" spans="2:10" x14ac:dyDescent="0.25">
      <c r="B26" s="26">
        <v>202130</v>
      </c>
      <c r="C26" s="27" t="s">
        <v>71</v>
      </c>
      <c r="D26" s="28">
        <v>45488</v>
      </c>
      <c r="E26" s="27" t="s">
        <v>29</v>
      </c>
      <c r="F26" s="27" t="s">
        <v>121</v>
      </c>
      <c r="G26" s="27">
        <f>COUNTIFS(tblSales[Order ID],tblOrders[[#This Row],[Order]])</f>
        <v>1</v>
      </c>
      <c r="H26" s="29" t="b">
        <v>0</v>
      </c>
      <c r="J26" s="19"/>
    </row>
    <row r="27" spans="2:10" x14ac:dyDescent="0.25">
      <c r="B27" s="26">
        <v>202085</v>
      </c>
      <c r="C27" s="27" t="s">
        <v>69</v>
      </c>
      <c r="D27" s="28">
        <v>45484</v>
      </c>
      <c r="E27" s="27" t="s">
        <v>31</v>
      </c>
      <c r="F27" s="27" t="s">
        <v>119</v>
      </c>
      <c r="G27" s="27">
        <f>COUNTIFS(tblSales[Order ID],tblOrders[[#This Row],[Order]])</f>
        <v>2</v>
      </c>
      <c r="H27" s="29" t="b">
        <v>0</v>
      </c>
      <c r="J27" s="19"/>
    </row>
    <row r="28" spans="2:10" x14ac:dyDescent="0.25">
      <c r="B28" s="26">
        <v>201986</v>
      </c>
      <c r="C28" s="27" t="s">
        <v>64</v>
      </c>
      <c r="D28" s="28">
        <v>45492</v>
      </c>
      <c r="E28" s="27" t="s">
        <v>29</v>
      </c>
      <c r="F28" s="27" t="s">
        <v>119</v>
      </c>
      <c r="G28" s="27">
        <f>COUNTIFS(tblSales[Order ID],tblOrders[[#This Row],[Order]])</f>
        <v>1</v>
      </c>
      <c r="H28" s="29" t="b">
        <v>0</v>
      </c>
      <c r="J28" s="19"/>
    </row>
    <row r="29" spans="2:10" x14ac:dyDescent="0.25">
      <c r="B29" s="26">
        <v>202059</v>
      </c>
      <c r="C29" s="27" t="s">
        <v>57</v>
      </c>
      <c r="D29" s="28">
        <v>45492</v>
      </c>
      <c r="E29" s="27" t="s">
        <v>29</v>
      </c>
      <c r="F29" s="27" t="s">
        <v>119</v>
      </c>
      <c r="G29" s="27">
        <f>COUNTIFS(tblSales[Order ID],tblOrders[[#This Row],[Order]])</f>
        <v>4</v>
      </c>
      <c r="H29" s="29" t="b">
        <v>0</v>
      </c>
      <c r="J29" s="19"/>
    </row>
    <row r="30" spans="2:10" x14ac:dyDescent="0.25">
      <c r="B30" s="26">
        <v>202137</v>
      </c>
      <c r="C30" s="27" t="s">
        <v>40</v>
      </c>
      <c r="D30" s="28">
        <v>45486</v>
      </c>
      <c r="E30" s="27" t="s">
        <v>29</v>
      </c>
      <c r="F30" s="27" t="s">
        <v>120</v>
      </c>
      <c r="G30" s="27">
        <f>COUNTIFS(tblSales[Order ID],tblOrders[[#This Row],[Order]])</f>
        <v>1</v>
      </c>
      <c r="H30" s="29" t="b">
        <v>0</v>
      </c>
      <c r="J30" s="19"/>
    </row>
    <row r="31" spans="2:10" x14ac:dyDescent="0.25">
      <c r="B31" s="26">
        <v>201945</v>
      </c>
      <c r="C31" s="27" t="s">
        <v>67</v>
      </c>
      <c r="D31" s="28">
        <v>45484</v>
      </c>
      <c r="E31" s="27" t="s">
        <v>29</v>
      </c>
      <c r="F31" s="27" t="s">
        <v>119</v>
      </c>
      <c r="G31" s="27">
        <f>COUNTIFS(tblSales[Order ID],tblOrders[[#This Row],[Order]])</f>
        <v>4</v>
      </c>
      <c r="H31" s="29" t="b">
        <v>0</v>
      </c>
      <c r="J31" s="19"/>
    </row>
    <row r="32" spans="2:10" x14ac:dyDescent="0.25">
      <c r="B32" s="26">
        <v>201982</v>
      </c>
      <c r="C32" s="27" t="s">
        <v>63</v>
      </c>
      <c r="D32" s="28">
        <v>45485</v>
      </c>
      <c r="E32" s="27" t="s">
        <v>31</v>
      </c>
      <c r="F32" s="27" t="s">
        <v>119</v>
      </c>
      <c r="G32" s="27">
        <f>COUNTIFS(tblSales[Order ID],tblOrders[[#This Row],[Order]])</f>
        <v>1</v>
      </c>
      <c r="H32" s="29" t="b">
        <v>0</v>
      </c>
      <c r="J32" s="19"/>
    </row>
    <row r="33" spans="2:10" x14ac:dyDescent="0.25">
      <c r="B33" s="26">
        <v>202151</v>
      </c>
      <c r="C33" s="27" t="s">
        <v>62</v>
      </c>
      <c r="D33" s="28">
        <v>45484</v>
      </c>
      <c r="E33" s="27" t="s">
        <v>29</v>
      </c>
      <c r="F33" s="27" t="s">
        <v>119</v>
      </c>
      <c r="G33" s="27">
        <f>COUNTIFS(tblSales[Order ID],tblOrders[[#This Row],[Order]])</f>
        <v>6</v>
      </c>
      <c r="H33" s="29" t="b">
        <v>0</v>
      </c>
      <c r="J33" s="19"/>
    </row>
    <row r="34" spans="2:10" x14ac:dyDescent="0.25">
      <c r="B34" s="26">
        <v>201993</v>
      </c>
      <c r="C34" s="27" t="s">
        <v>68</v>
      </c>
      <c r="D34" s="28">
        <v>45486</v>
      </c>
      <c r="E34" s="27" t="s">
        <v>31</v>
      </c>
      <c r="F34" s="27" t="s">
        <v>119</v>
      </c>
      <c r="G34" s="27">
        <f>COUNTIFS(tblSales[Order ID],tblOrders[[#This Row],[Order]])</f>
        <v>1</v>
      </c>
      <c r="H34" s="29" t="b">
        <v>0</v>
      </c>
      <c r="J34" s="19"/>
    </row>
    <row r="35" spans="2:10" x14ac:dyDescent="0.25">
      <c r="B35" s="26">
        <v>202036</v>
      </c>
      <c r="C35" s="27" t="s">
        <v>60</v>
      </c>
      <c r="D35" s="28">
        <v>45486</v>
      </c>
      <c r="E35" s="27" t="s">
        <v>29</v>
      </c>
      <c r="F35" s="27" t="s">
        <v>119</v>
      </c>
      <c r="G35" s="27">
        <f>COUNTIFS(tblSales[Order ID],tblOrders[[#This Row],[Order]])</f>
        <v>1</v>
      </c>
      <c r="H35" s="29" t="b">
        <v>0</v>
      </c>
      <c r="J35" s="19"/>
    </row>
    <row r="36" spans="2:10" x14ac:dyDescent="0.25">
      <c r="B36" s="26">
        <v>202073</v>
      </c>
      <c r="C36" s="27" t="s">
        <v>45</v>
      </c>
      <c r="D36" s="28">
        <v>45486</v>
      </c>
      <c r="E36" s="27" t="s">
        <v>29</v>
      </c>
      <c r="F36" s="27" t="s">
        <v>119</v>
      </c>
      <c r="G36" s="27">
        <f>COUNTIFS(tblSales[Order ID],tblOrders[[#This Row],[Order]])</f>
        <v>6</v>
      </c>
      <c r="H36" s="29" t="b">
        <v>0</v>
      </c>
      <c r="J36" s="19"/>
    </row>
    <row r="37" spans="2:10" x14ac:dyDescent="0.25">
      <c r="I37" s="19"/>
    </row>
    <row r="38" spans="2:10" x14ac:dyDescent="0.25">
      <c r="I38" s="19"/>
    </row>
    <row r="39" spans="2:10" x14ac:dyDescent="0.25">
      <c r="I39" s="19"/>
    </row>
    <row r="40" spans="2:10" x14ac:dyDescent="0.25">
      <c r="I40" s="19"/>
    </row>
    <row r="41" spans="2:10" x14ac:dyDescent="0.25">
      <c r="I41" s="19"/>
    </row>
    <row r="42" spans="2:10" x14ac:dyDescent="0.25">
      <c r="I42" s="19"/>
    </row>
    <row r="43" spans="2:10" x14ac:dyDescent="0.25">
      <c r="I43" s="19"/>
    </row>
    <row r="44" spans="2:10" x14ac:dyDescent="0.25">
      <c r="I44" s="19"/>
    </row>
    <row r="45" spans="2:10" x14ac:dyDescent="0.25">
      <c r="I45" s="19"/>
    </row>
    <row r="46" spans="2:10" x14ac:dyDescent="0.25">
      <c r="I46" s="19"/>
    </row>
    <row r="47" spans="2:10" x14ac:dyDescent="0.25">
      <c r="I47" s="19"/>
    </row>
    <row r="48" spans="2:10" x14ac:dyDescent="0.25">
      <c r="I48" s="19"/>
    </row>
    <row r="49" spans="9:9" x14ac:dyDescent="0.25">
      <c r="I49" s="19"/>
    </row>
    <row r="50" spans="9:9" x14ac:dyDescent="0.25">
      <c r="I50" s="19"/>
    </row>
    <row r="51" spans="9:9" x14ac:dyDescent="0.25">
      <c r="I51" s="19"/>
    </row>
  </sheetData>
  <conditionalFormatting sqref="B4:H36">
    <cfRule type="expression" dxfId="7" priority="3">
      <formula>$H4</formula>
    </cfRule>
  </conditionalFormatting>
  <conditionalFormatting sqref="J4:K43">
    <cfRule type="cellIs" dxfId="6" priority="2" operator="notEqual">
      <formula>""</formula>
    </cfRule>
  </conditionalFormatting>
  <conditionalFormatting sqref="J4:K51">
    <cfRule type="expression" dxfId="5" priority="1">
      <formula>$J4="Product"</formula>
    </cfRule>
  </conditionalFormatting>
  <hyperlinks>
    <hyperlink ref="A1" location="'TOC Gallery'!A1" tooltip="Go To Table of Contents" display="'TOC Gallery'!A1" xr:uid="{60F3F48C-0587-4744-8BDB-4B62258264BA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0210-EC1A-4FDC-A3C5-D98FD18383DB}">
  <dimension ref="A1:B2"/>
  <sheetViews>
    <sheetView workbookViewId="0"/>
  </sheetViews>
  <sheetFormatPr defaultRowHeight="15" x14ac:dyDescent="0.25"/>
  <cols>
    <col min="2" max="2" width="66.42578125" bestFit="1" customWidth="1"/>
  </cols>
  <sheetData>
    <row r="1" spans="1:2" x14ac:dyDescent="0.25">
      <c r="A1" s="2" t="s">
        <v>141</v>
      </c>
      <c r="B1" t="s">
        <v>142</v>
      </c>
    </row>
    <row r="2" spans="1:2" x14ac:dyDescent="0.25">
      <c r="A2" s="2" t="s">
        <v>143</v>
      </c>
      <c r="B2" s="45" t="s">
        <v>144</v>
      </c>
    </row>
  </sheetData>
  <hyperlinks>
    <hyperlink ref="B2" r:id="rId1" xr:uid="{71FC00B8-D984-4CDE-AE41-85A00D893A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852B-5D34-4751-AC26-B159D8CFA96F}">
  <dimension ref="A1:Q662"/>
  <sheetViews>
    <sheetView workbookViewId="0"/>
  </sheetViews>
  <sheetFormatPr defaultRowHeight="15" x14ac:dyDescent="0.25"/>
  <cols>
    <col min="1" max="17" width="8.85546875" customWidth="1"/>
  </cols>
  <sheetData>
    <row r="1" spans="1:17" x14ac:dyDescent="0.25">
      <c r="A1" t="s">
        <v>77</v>
      </c>
      <c r="B1" t="s">
        <v>8</v>
      </c>
      <c r="C1" t="s">
        <v>75</v>
      </c>
      <c r="D1" t="s">
        <v>78</v>
      </c>
      <c r="E1" t="s">
        <v>80</v>
      </c>
      <c r="F1" t="s">
        <v>79</v>
      </c>
      <c r="G1" t="s">
        <v>19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  <c r="P1" t="s">
        <v>89</v>
      </c>
      <c r="Q1" t="s">
        <v>90</v>
      </c>
    </row>
    <row r="2" spans="1:17" x14ac:dyDescent="0.25">
      <c r="A2">
        <v>201897</v>
      </c>
      <c r="B2" s="5">
        <v>45486</v>
      </c>
      <c r="C2">
        <v>105445</v>
      </c>
      <c r="D2">
        <v>300190</v>
      </c>
      <c r="E2" t="s">
        <v>92</v>
      </c>
      <c r="F2" t="s">
        <v>91</v>
      </c>
      <c r="G2">
        <v>1</v>
      </c>
      <c r="H2" s="22">
        <v>35.99</v>
      </c>
      <c r="I2" t="s">
        <v>93</v>
      </c>
      <c r="J2" t="s">
        <v>6</v>
      </c>
      <c r="K2" s="23" t="s">
        <v>6</v>
      </c>
      <c r="L2" s="22">
        <v>0</v>
      </c>
      <c r="M2" s="24">
        <v>35.99</v>
      </c>
      <c r="N2">
        <v>3</v>
      </c>
      <c r="O2" s="24">
        <f>IF(COUNTIF($A$2:A2,A2)=1,SUMIFS(Export!$M$2:$M$662,Export!$A$2:$A$662,Export!$A2),"")</f>
        <v>304.94</v>
      </c>
      <c r="P2" t="str">
        <f>TEXT(Export!$B2,"ddd")</f>
        <v>Sat</v>
      </c>
      <c r="Q2">
        <f>1/COUNTIF(Export!$A$2:$A$662,Export!$A2)</f>
        <v>0.25</v>
      </c>
    </row>
    <row r="3" spans="1:17" x14ac:dyDescent="0.25">
      <c r="A3">
        <v>201897</v>
      </c>
      <c r="B3" s="5">
        <v>45486</v>
      </c>
      <c r="C3">
        <v>105445</v>
      </c>
      <c r="D3">
        <v>200549</v>
      </c>
      <c r="E3" t="s">
        <v>95</v>
      </c>
      <c r="F3" t="s">
        <v>94</v>
      </c>
      <c r="G3">
        <v>1</v>
      </c>
      <c r="H3" s="22">
        <v>18.989999999999998</v>
      </c>
      <c r="I3" t="s">
        <v>93</v>
      </c>
      <c r="J3" t="s">
        <v>6</v>
      </c>
      <c r="K3" s="23" t="s">
        <v>6</v>
      </c>
      <c r="L3" s="22">
        <v>0</v>
      </c>
      <c r="M3" s="24">
        <v>18.989999999999998</v>
      </c>
      <c r="N3">
        <v>1</v>
      </c>
      <c r="O3" s="24" t="str">
        <f>IF(COUNTIF($A$2:A3,A3)=1,SUMIFS(Export!$M$2:$M$662,Export!$A$2:$A$662,Export!$A3),"")</f>
        <v/>
      </c>
      <c r="P3" t="str">
        <f>TEXT(Export!$B3,"ddd")</f>
        <v>Sat</v>
      </c>
      <c r="Q3">
        <f>1/COUNTIF(Export!$A$2:$A$662,Export!$A3)</f>
        <v>0.25</v>
      </c>
    </row>
    <row r="4" spans="1:17" x14ac:dyDescent="0.25">
      <c r="A4">
        <v>201897</v>
      </c>
      <c r="B4" s="5">
        <v>45486</v>
      </c>
      <c r="C4">
        <v>105445</v>
      </c>
      <c r="D4">
        <v>200556</v>
      </c>
      <c r="E4" t="s">
        <v>95</v>
      </c>
      <c r="F4" t="s">
        <v>96</v>
      </c>
      <c r="G4">
        <v>2</v>
      </c>
      <c r="H4" s="22">
        <v>64.989999999999995</v>
      </c>
      <c r="I4" t="s">
        <v>93</v>
      </c>
      <c r="J4" t="s">
        <v>6</v>
      </c>
      <c r="K4" s="23" t="s">
        <v>6</v>
      </c>
      <c r="L4" s="22">
        <v>0</v>
      </c>
      <c r="M4" s="24">
        <v>129.97999999999999</v>
      </c>
      <c r="N4">
        <v>1</v>
      </c>
      <c r="O4" s="24" t="str">
        <f>IF(COUNTIF($A$2:A4,A4)=1,SUMIFS(Export!$M$2:$M$662,Export!$A$2:$A$662,Export!$A4),"")</f>
        <v/>
      </c>
      <c r="P4" t="str">
        <f>TEXT(Export!$B4,"ddd")</f>
        <v>Sat</v>
      </c>
      <c r="Q4">
        <f>1/COUNTIF(Export!$A$2:$A$662,Export!$A4)</f>
        <v>0.25</v>
      </c>
    </row>
    <row r="5" spans="1:17" x14ac:dyDescent="0.25">
      <c r="A5">
        <v>201897</v>
      </c>
      <c r="B5" s="5">
        <v>45486</v>
      </c>
      <c r="C5">
        <v>105445</v>
      </c>
      <c r="D5">
        <v>200559</v>
      </c>
      <c r="E5" t="s">
        <v>95</v>
      </c>
      <c r="F5" t="s">
        <v>97</v>
      </c>
      <c r="G5">
        <v>2</v>
      </c>
      <c r="H5" s="22">
        <v>59.99</v>
      </c>
      <c r="I5" t="s">
        <v>93</v>
      </c>
      <c r="J5" t="s">
        <v>6</v>
      </c>
      <c r="K5" s="23" t="s">
        <v>6</v>
      </c>
      <c r="L5" s="22">
        <v>0</v>
      </c>
      <c r="M5" s="24">
        <v>119.98</v>
      </c>
      <c r="N5">
        <v>2</v>
      </c>
      <c r="O5" s="24" t="str">
        <f>IF(COUNTIF($A$2:A5,A5)=1,SUMIFS(Export!$M$2:$M$662,Export!$A$2:$A$662,Export!$A5),"")</f>
        <v/>
      </c>
      <c r="P5" t="str">
        <f>TEXT(Export!$B5,"ddd")</f>
        <v>Sat</v>
      </c>
      <c r="Q5">
        <f>1/COUNTIF(Export!$A$2:$A$662,Export!$A5)</f>
        <v>0.25</v>
      </c>
    </row>
    <row r="6" spans="1:17" x14ac:dyDescent="0.25">
      <c r="A6">
        <v>201898</v>
      </c>
      <c r="B6" s="5">
        <v>45492</v>
      </c>
      <c r="C6">
        <v>111130</v>
      </c>
      <c r="D6">
        <v>100257</v>
      </c>
      <c r="E6" t="s">
        <v>98</v>
      </c>
      <c r="F6" t="s">
        <v>43</v>
      </c>
      <c r="G6">
        <v>1</v>
      </c>
      <c r="H6" s="22">
        <v>379</v>
      </c>
      <c r="I6" t="s">
        <v>18</v>
      </c>
      <c r="J6" t="s">
        <v>99</v>
      </c>
      <c r="K6" s="23">
        <v>0.1</v>
      </c>
      <c r="L6" s="22">
        <v>37.9</v>
      </c>
      <c r="M6" s="24">
        <v>341.1</v>
      </c>
      <c r="N6">
        <v>7</v>
      </c>
      <c r="O6" s="24">
        <f>IF(COUNTIF($A$2:A6,A6)=1,SUMIFS(Export!$M$2:$M$662,Export!$A$2:$A$662,Export!$A6),"")</f>
        <v>1022.355</v>
      </c>
      <c r="P6" t="str">
        <f>TEXT(Export!$B6,"ddd")</f>
        <v>Fri</v>
      </c>
      <c r="Q6">
        <f>1/COUNTIF(Export!$A$2:$A$662,Export!$A6)</f>
        <v>0.25</v>
      </c>
    </row>
    <row r="7" spans="1:17" x14ac:dyDescent="0.25">
      <c r="A7">
        <v>201898</v>
      </c>
      <c r="B7" s="5">
        <v>45492</v>
      </c>
      <c r="C7">
        <v>111130</v>
      </c>
      <c r="D7">
        <v>100252</v>
      </c>
      <c r="E7" t="s">
        <v>98</v>
      </c>
      <c r="F7" t="s">
        <v>33</v>
      </c>
      <c r="G7">
        <v>1</v>
      </c>
      <c r="H7" s="22">
        <v>449</v>
      </c>
      <c r="I7" t="s">
        <v>18</v>
      </c>
      <c r="J7" t="s">
        <v>99</v>
      </c>
      <c r="K7" s="23">
        <v>0.1</v>
      </c>
      <c r="L7" s="22">
        <v>44.900000000000006</v>
      </c>
      <c r="M7" s="24">
        <v>404.1</v>
      </c>
      <c r="N7">
        <v>4</v>
      </c>
      <c r="O7" s="24" t="str">
        <f>IF(COUNTIF($A$2:A7,A7)=1,SUMIFS(Export!$M$2:$M$662,Export!$A$2:$A$662,Export!$A7),"")</f>
        <v/>
      </c>
      <c r="P7" t="str">
        <f>TEXT(Export!$B7,"ddd")</f>
        <v>Fri</v>
      </c>
      <c r="Q7">
        <f>1/COUNTIF(Export!$A$2:$A$662,Export!$A7)</f>
        <v>0.25</v>
      </c>
    </row>
    <row r="8" spans="1:17" x14ac:dyDescent="0.25">
      <c r="A8">
        <v>201898</v>
      </c>
      <c r="B8" s="5">
        <v>45492</v>
      </c>
      <c r="C8">
        <v>111130</v>
      </c>
      <c r="D8">
        <v>200559</v>
      </c>
      <c r="E8" t="s">
        <v>95</v>
      </c>
      <c r="F8" t="s">
        <v>97</v>
      </c>
      <c r="G8">
        <v>4</v>
      </c>
      <c r="H8" s="22">
        <v>59.99</v>
      </c>
      <c r="I8" t="s">
        <v>18</v>
      </c>
      <c r="J8" t="s">
        <v>99</v>
      </c>
      <c r="K8" s="23">
        <v>0.1</v>
      </c>
      <c r="L8" s="22">
        <v>23.996000000000002</v>
      </c>
      <c r="M8" s="24">
        <v>215.964</v>
      </c>
      <c r="N8">
        <v>4</v>
      </c>
      <c r="O8" s="24" t="str">
        <f>IF(COUNTIF($A$2:A8,A8)=1,SUMIFS(Export!$M$2:$M$662,Export!$A$2:$A$662,Export!$A8),"")</f>
        <v/>
      </c>
      <c r="P8" t="str">
        <f>TEXT(Export!$B8,"ddd")</f>
        <v>Fri</v>
      </c>
      <c r="Q8">
        <f>1/COUNTIF(Export!$A$2:$A$662,Export!$A8)</f>
        <v>0.25</v>
      </c>
    </row>
    <row r="9" spans="1:17" x14ac:dyDescent="0.25">
      <c r="A9">
        <v>201898</v>
      </c>
      <c r="B9" s="5">
        <v>45492</v>
      </c>
      <c r="C9">
        <v>111130</v>
      </c>
      <c r="D9">
        <v>200554</v>
      </c>
      <c r="E9" t="s">
        <v>95</v>
      </c>
      <c r="F9" t="s">
        <v>100</v>
      </c>
      <c r="G9">
        <v>1</v>
      </c>
      <c r="H9" s="22">
        <v>67.989999999999995</v>
      </c>
      <c r="I9" t="s">
        <v>18</v>
      </c>
      <c r="J9" t="s">
        <v>99</v>
      </c>
      <c r="K9" s="23">
        <v>0.1</v>
      </c>
      <c r="L9" s="22">
        <v>6.7989999999999995</v>
      </c>
      <c r="M9" s="24">
        <v>61.190999999999995</v>
      </c>
      <c r="N9">
        <v>1</v>
      </c>
      <c r="O9" s="24" t="str">
        <f>IF(COUNTIF($A$2:A9,A9)=1,SUMIFS(Export!$M$2:$M$662,Export!$A$2:$A$662,Export!$A9),"")</f>
        <v/>
      </c>
      <c r="P9" t="str">
        <f>TEXT(Export!$B9,"ddd")</f>
        <v>Fri</v>
      </c>
      <c r="Q9">
        <f>1/COUNTIF(Export!$A$2:$A$662,Export!$A9)</f>
        <v>0.25</v>
      </c>
    </row>
    <row r="10" spans="1:17" x14ac:dyDescent="0.25">
      <c r="A10">
        <v>201899</v>
      </c>
      <c r="B10" s="5">
        <v>45493</v>
      </c>
      <c r="C10">
        <v>123092</v>
      </c>
      <c r="D10">
        <v>200559</v>
      </c>
      <c r="E10" t="s">
        <v>95</v>
      </c>
      <c r="F10" t="s">
        <v>97</v>
      </c>
      <c r="G10">
        <v>2</v>
      </c>
      <c r="H10" s="22">
        <v>59.99</v>
      </c>
      <c r="I10" t="s">
        <v>93</v>
      </c>
      <c r="J10" t="s">
        <v>6</v>
      </c>
      <c r="K10" s="23" t="s">
        <v>6</v>
      </c>
      <c r="L10" s="22">
        <v>0</v>
      </c>
      <c r="M10" s="24">
        <v>119.98</v>
      </c>
      <c r="N10">
        <v>1</v>
      </c>
      <c r="O10" s="24">
        <f>IF(COUNTIF($A$2:A10,A10)=1,SUMIFS(Export!$M$2:$M$662,Export!$A$2:$A$662,Export!$A10),"")</f>
        <v>119.98</v>
      </c>
      <c r="P10" t="str">
        <f>TEXT(Export!$B10,"ddd")</f>
        <v>Sat</v>
      </c>
      <c r="Q10">
        <f>1/COUNTIF(Export!$A$2:$A$662,Export!$A10)</f>
        <v>1</v>
      </c>
    </row>
    <row r="11" spans="1:17" x14ac:dyDescent="0.25">
      <c r="A11">
        <v>201900</v>
      </c>
      <c r="B11" s="5">
        <v>45493</v>
      </c>
      <c r="C11">
        <v>128381</v>
      </c>
      <c r="D11">
        <v>300185</v>
      </c>
      <c r="E11" t="s">
        <v>92</v>
      </c>
      <c r="F11" t="s">
        <v>101</v>
      </c>
      <c r="G11">
        <v>2</v>
      </c>
      <c r="H11" s="22">
        <v>29.99</v>
      </c>
      <c r="I11" t="s">
        <v>93</v>
      </c>
      <c r="J11" t="s">
        <v>6</v>
      </c>
      <c r="K11" s="23" t="s">
        <v>6</v>
      </c>
      <c r="L11" s="22">
        <v>0</v>
      </c>
      <c r="M11" s="24">
        <v>59.98</v>
      </c>
      <c r="N11">
        <v>2</v>
      </c>
      <c r="O11" s="24">
        <f>IF(COUNTIF($A$2:A11,A11)=1,SUMIFS(Export!$M$2:$M$662,Export!$A$2:$A$662,Export!$A11),"")</f>
        <v>59.98</v>
      </c>
      <c r="P11" t="str">
        <f>TEXT(Export!$B11,"ddd")</f>
        <v>Sat</v>
      </c>
      <c r="Q11">
        <f>1/COUNTIF(Export!$A$2:$A$662,Export!$A11)</f>
        <v>1</v>
      </c>
    </row>
    <row r="12" spans="1:17" x14ac:dyDescent="0.25">
      <c r="A12">
        <v>201901</v>
      </c>
      <c r="B12" s="5">
        <v>45492</v>
      </c>
      <c r="C12">
        <v>105822</v>
      </c>
      <c r="D12">
        <v>100249</v>
      </c>
      <c r="E12" t="s">
        <v>98</v>
      </c>
      <c r="F12" t="s">
        <v>46</v>
      </c>
      <c r="G12">
        <v>1</v>
      </c>
      <c r="H12" s="22">
        <v>249</v>
      </c>
      <c r="I12" t="s">
        <v>93</v>
      </c>
      <c r="J12" t="s">
        <v>6</v>
      </c>
      <c r="K12" s="23" t="s">
        <v>6</v>
      </c>
      <c r="L12" s="22">
        <v>0</v>
      </c>
      <c r="M12" s="24">
        <v>249</v>
      </c>
      <c r="N12">
        <v>3</v>
      </c>
      <c r="O12" s="24">
        <f>IF(COUNTIF($A$2:A12,A12)=1,SUMIFS(Export!$M$2:$M$662,Export!$A$2:$A$662,Export!$A12),"")</f>
        <v>249</v>
      </c>
      <c r="P12" t="str">
        <f>TEXT(Export!$B12,"ddd")</f>
        <v>Fri</v>
      </c>
      <c r="Q12">
        <f>1/COUNTIF(Export!$A$2:$A$662,Export!$A12)</f>
        <v>1</v>
      </c>
    </row>
    <row r="13" spans="1:17" x14ac:dyDescent="0.25">
      <c r="A13">
        <v>201902</v>
      </c>
      <c r="B13" s="5">
        <v>45486</v>
      </c>
      <c r="C13">
        <v>115778</v>
      </c>
      <c r="D13">
        <v>200549</v>
      </c>
      <c r="E13" t="s">
        <v>95</v>
      </c>
      <c r="F13" t="s">
        <v>94</v>
      </c>
      <c r="G13">
        <v>1</v>
      </c>
      <c r="H13" s="22">
        <v>18.989999999999998</v>
      </c>
      <c r="I13" t="s">
        <v>93</v>
      </c>
      <c r="J13" t="s">
        <v>6</v>
      </c>
      <c r="K13" s="23" t="s">
        <v>6</v>
      </c>
      <c r="L13" s="22">
        <v>0</v>
      </c>
      <c r="M13" s="24">
        <v>18.989999999999998</v>
      </c>
      <c r="N13">
        <v>1</v>
      </c>
      <c r="O13" s="24">
        <f>IF(COUNTIF($A$2:A13,A13)=1,SUMIFS(Export!$M$2:$M$662,Export!$A$2:$A$662,Export!$A13),"")</f>
        <v>18.989999999999998</v>
      </c>
      <c r="P13" t="str">
        <f>TEXT(Export!$B13,"ddd")</f>
        <v>Sat</v>
      </c>
      <c r="Q13">
        <f>1/COUNTIF(Export!$A$2:$A$662,Export!$A13)</f>
        <v>1</v>
      </c>
    </row>
    <row r="14" spans="1:17" x14ac:dyDescent="0.25">
      <c r="A14">
        <v>201903</v>
      </c>
      <c r="B14" s="5">
        <v>45492</v>
      </c>
      <c r="C14">
        <v>105996</v>
      </c>
      <c r="D14">
        <v>200559</v>
      </c>
      <c r="E14" t="s">
        <v>95</v>
      </c>
      <c r="F14" t="s">
        <v>97</v>
      </c>
      <c r="G14">
        <v>1</v>
      </c>
      <c r="H14" s="22">
        <v>59.99</v>
      </c>
      <c r="I14" t="s">
        <v>93</v>
      </c>
      <c r="J14" t="s">
        <v>6</v>
      </c>
      <c r="K14" s="23" t="s">
        <v>6</v>
      </c>
      <c r="L14" s="22">
        <v>0</v>
      </c>
      <c r="M14" s="24">
        <v>59.99</v>
      </c>
      <c r="N14">
        <v>2</v>
      </c>
      <c r="O14" s="24">
        <f>IF(COUNTIF($A$2:A14,A14)=1,SUMIFS(Export!$M$2:$M$662,Export!$A$2:$A$662,Export!$A14),"")</f>
        <v>967.95</v>
      </c>
      <c r="P14" t="str">
        <f>TEXT(Export!$B14,"ddd")</f>
        <v>Fri</v>
      </c>
      <c r="Q14">
        <f>1/COUNTIF(Export!$A$2:$A$662,Export!$A14)</f>
        <v>0.25</v>
      </c>
    </row>
    <row r="15" spans="1:17" x14ac:dyDescent="0.25">
      <c r="A15">
        <v>201903</v>
      </c>
      <c r="B15" s="5">
        <v>45492</v>
      </c>
      <c r="C15">
        <v>105996</v>
      </c>
      <c r="D15">
        <v>100254</v>
      </c>
      <c r="E15" t="s">
        <v>98</v>
      </c>
      <c r="F15" t="s">
        <v>35</v>
      </c>
      <c r="G15">
        <v>1</v>
      </c>
      <c r="H15" s="22">
        <v>799</v>
      </c>
      <c r="I15" t="s">
        <v>93</v>
      </c>
      <c r="J15" t="s">
        <v>6</v>
      </c>
      <c r="K15" s="23" t="s">
        <v>6</v>
      </c>
      <c r="L15" s="22">
        <v>0</v>
      </c>
      <c r="M15" s="24">
        <v>799</v>
      </c>
      <c r="N15">
        <v>6</v>
      </c>
      <c r="O15" s="24" t="str">
        <f>IF(COUNTIF($A$2:A15,A15)=1,SUMIFS(Export!$M$2:$M$662,Export!$A$2:$A$662,Export!$A15),"")</f>
        <v/>
      </c>
      <c r="P15" t="str">
        <f>TEXT(Export!$B15,"ddd")</f>
        <v>Fri</v>
      </c>
      <c r="Q15">
        <f>1/COUNTIF(Export!$A$2:$A$662,Export!$A15)</f>
        <v>0.25</v>
      </c>
    </row>
    <row r="16" spans="1:17" x14ac:dyDescent="0.25">
      <c r="A16">
        <v>201903</v>
      </c>
      <c r="B16" s="5">
        <v>45492</v>
      </c>
      <c r="C16">
        <v>105996</v>
      </c>
      <c r="D16">
        <v>200549</v>
      </c>
      <c r="E16" t="s">
        <v>95</v>
      </c>
      <c r="F16" t="s">
        <v>94</v>
      </c>
      <c r="G16">
        <v>1</v>
      </c>
      <c r="H16" s="22">
        <v>18.989999999999998</v>
      </c>
      <c r="I16" t="s">
        <v>93</v>
      </c>
      <c r="J16" t="s">
        <v>6</v>
      </c>
      <c r="K16" s="23" t="s">
        <v>6</v>
      </c>
      <c r="L16" s="22">
        <v>0</v>
      </c>
      <c r="M16" s="24">
        <v>18.989999999999998</v>
      </c>
      <c r="N16">
        <v>4</v>
      </c>
      <c r="O16" s="24" t="str">
        <f>IF(COUNTIF($A$2:A16,A16)=1,SUMIFS(Export!$M$2:$M$662,Export!$A$2:$A$662,Export!$A16),"")</f>
        <v/>
      </c>
      <c r="P16" t="str">
        <f>TEXT(Export!$B16,"ddd")</f>
        <v>Fri</v>
      </c>
      <c r="Q16">
        <f>1/COUNTIF(Export!$A$2:$A$662,Export!$A16)</f>
        <v>0.25</v>
      </c>
    </row>
    <row r="17" spans="1:17" x14ac:dyDescent="0.25">
      <c r="A17">
        <v>201903</v>
      </c>
      <c r="B17" s="5">
        <v>45492</v>
      </c>
      <c r="C17">
        <v>105996</v>
      </c>
      <c r="D17">
        <v>300185</v>
      </c>
      <c r="E17" t="s">
        <v>92</v>
      </c>
      <c r="F17" t="s">
        <v>101</v>
      </c>
      <c r="G17">
        <v>3</v>
      </c>
      <c r="H17" s="22">
        <v>29.99</v>
      </c>
      <c r="I17" t="s">
        <v>93</v>
      </c>
      <c r="J17" t="s">
        <v>6</v>
      </c>
      <c r="K17" s="23" t="s">
        <v>6</v>
      </c>
      <c r="L17" s="22">
        <v>0</v>
      </c>
      <c r="M17" s="24">
        <v>89.97</v>
      </c>
      <c r="N17">
        <v>4</v>
      </c>
      <c r="O17" s="24" t="str">
        <f>IF(COUNTIF($A$2:A17,A17)=1,SUMIFS(Export!$M$2:$M$662,Export!$A$2:$A$662,Export!$A17),"")</f>
        <v/>
      </c>
      <c r="P17" t="str">
        <f>TEXT(Export!$B17,"ddd")</f>
        <v>Fri</v>
      </c>
      <c r="Q17">
        <f>1/COUNTIF(Export!$A$2:$A$662,Export!$A17)</f>
        <v>0.25</v>
      </c>
    </row>
    <row r="18" spans="1:17" x14ac:dyDescent="0.25">
      <c r="A18">
        <v>201904</v>
      </c>
      <c r="B18" s="5">
        <v>45492</v>
      </c>
      <c r="C18">
        <v>103720</v>
      </c>
      <c r="D18">
        <v>300189</v>
      </c>
      <c r="E18" t="s">
        <v>92</v>
      </c>
      <c r="F18" t="s">
        <v>102</v>
      </c>
      <c r="G18">
        <v>1</v>
      </c>
      <c r="H18" s="22">
        <v>24.99</v>
      </c>
      <c r="I18" t="s">
        <v>93</v>
      </c>
      <c r="J18" t="s">
        <v>6</v>
      </c>
      <c r="K18" s="23" t="s">
        <v>6</v>
      </c>
      <c r="L18" s="22">
        <v>0</v>
      </c>
      <c r="M18" s="24">
        <v>24.99</v>
      </c>
      <c r="N18">
        <v>3</v>
      </c>
      <c r="O18" s="24">
        <f>IF(COUNTIF($A$2:A18,A18)=1,SUMIFS(Export!$M$2:$M$662,Export!$A$2:$A$662,Export!$A18),"")</f>
        <v>24.99</v>
      </c>
      <c r="P18" t="str">
        <f>TEXT(Export!$B18,"ddd")</f>
        <v>Fri</v>
      </c>
      <c r="Q18">
        <f>1/COUNTIF(Export!$A$2:$A$662,Export!$A18)</f>
        <v>1</v>
      </c>
    </row>
    <row r="19" spans="1:17" x14ac:dyDescent="0.25">
      <c r="A19">
        <v>201905</v>
      </c>
      <c r="B19" s="5">
        <v>45491</v>
      </c>
      <c r="C19">
        <v>113232</v>
      </c>
      <c r="D19">
        <v>200549</v>
      </c>
      <c r="E19" t="s">
        <v>95</v>
      </c>
      <c r="F19" t="s">
        <v>94</v>
      </c>
      <c r="G19">
        <v>1</v>
      </c>
      <c r="H19" s="22">
        <v>18.989999999999998</v>
      </c>
      <c r="I19" t="s">
        <v>93</v>
      </c>
      <c r="J19" t="s">
        <v>6</v>
      </c>
      <c r="K19" s="23" t="s">
        <v>6</v>
      </c>
      <c r="L19" s="22">
        <v>0</v>
      </c>
      <c r="M19" s="24">
        <v>18.989999999999998</v>
      </c>
      <c r="N19">
        <v>2</v>
      </c>
      <c r="O19" s="24">
        <f>IF(COUNTIF($A$2:A19,A19)=1,SUMIFS(Export!$M$2:$M$662,Export!$A$2:$A$662,Export!$A19),"")</f>
        <v>84.96</v>
      </c>
      <c r="P19" t="str">
        <f>TEXT(Export!$B19,"ddd")</f>
        <v>Thu</v>
      </c>
      <c r="Q19">
        <f>1/COUNTIF(Export!$A$2:$A$662,Export!$A19)</f>
        <v>0.5</v>
      </c>
    </row>
    <row r="20" spans="1:17" x14ac:dyDescent="0.25">
      <c r="A20">
        <v>201905</v>
      </c>
      <c r="B20" s="5">
        <v>45491</v>
      </c>
      <c r="C20">
        <v>113232</v>
      </c>
      <c r="D20">
        <v>300191</v>
      </c>
      <c r="E20" t="s">
        <v>92</v>
      </c>
      <c r="F20" t="s">
        <v>103</v>
      </c>
      <c r="G20">
        <v>3</v>
      </c>
      <c r="H20" s="22">
        <v>21.99</v>
      </c>
      <c r="I20" t="s">
        <v>93</v>
      </c>
      <c r="J20" t="s">
        <v>6</v>
      </c>
      <c r="K20" s="23" t="s">
        <v>6</v>
      </c>
      <c r="L20" s="22">
        <v>0</v>
      </c>
      <c r="M20" s="24">
        <v>65.97</v>
      </c>
      <c r="N20">
        <v>3</v>
      </c>
      <c r="O20" s="24" t="str">
        <f>IF(COUNTIF($A$2:A20,A20)=1,SUMIFS(Export!$M$2:$M$662,Export!$A$2:$A$662,Export!$A20),"")</f>
        <v/>
      </c>
      <c r="P20" t="str">
        <f>TEXT(Export!$B20,"ddd")</f>
        <v>Thu</v>
      </c>
      <c r="Q20">
        <f>1/COUNTIF(Export!$A$2:$A$662,Export!$A20)</f>
        <v>0.5</v>
      </c>
    </row>
    <row r="21" spans="1:17" x14ac:dyDescent="0.25">
      <c r="A21">
        <v>201906</v>
      </c>
      <c r="B21" s="5">
        <v>45491</v>
      </c>
      <c r="C21">
        <v>106364</v>
      </c>
      <c r="D21">
        <v>100252</v>
      </c>
      <c r="E21" t="s">
        <v>98</v>
      </c>
      <c r="F21" t="s">
        <v>33</v>
      </c>
      <c r="G21">
        <v>1</v>
      </c>
      <c r="H21" s="22">
        <v>449</v>
      </c>
      <c r="I21" t="s">
        <v>18</v>
      </c>
      <c r="J21" t="s">
        <v>104</v>
      </c>
      <c r="K21" s="23">
        <v>0.15</v>
      </c>
      <c r="L21" s="22">
        <v>67.349999999999994</v>
      </c>
      <c r="M21" s="24">
        <v>381.65</v>
      </c>
      <c r="N21">
        <v>4</v>
      </c>
      <c r="O21" s="24">
        <f>IF(COUNTIF($A$2:A21,A21)=1,SUMIFS(Export!$M$2:$M$662,Export!$A$2:$A$662,Export!$A21),"")</f>
        <v>1518.9244999999999</v>
      </c>
      <c r="P21" t="str">
        <f>TEXT(Export!$B21,"ddd")</f>
        <v>Thu</v>
      </c>
      <c r="Q21">
        <f>1/COUNTIF(Export!$A$2:$A$662,Export!$A21)</f>
        <v>0.2</v>
      </c>
    </row>
    <row r="22" spans="1:17" x14ac:dyDescent="0.25">
      <c r="A22">
        <v>201906</v>
      </c>
      <c r="B22" s="5">
        <v>45491</v>
      </c>
      <c r="C22">
        <v>106364</v>
      </c>
      <c r="D22">
        <v>100252</v>
      </c>
      <c r="E22" t="s">
        <v>98</v>
      </c>
      <c r="F22" t="s">
        <v>33</v>
      </c>
      <c r="G22">
        <v>1</v>
      </c>
      <c r="H22" s="22">
        <v>449</v>
      </c>
      <c r="I22" t="s">
        <v>18</v>
      </c>
      <c r="J22" t="s">
        <v>104</v>
      </c>
      <c r="K22" s="23">
        <v>0.15</v>
      </c>
      <c r="L22" s="22">
        <v>67.349999999999994</v>
      </c>
      <c r="M22" s="24">
        <v>381.65</v>
      </c>
      <c r="N22">
        <v>5</v>
      </c>
      <c r="O22" s="24" t="str">
        <f>IF(COUNTIF($A$2:A22,A22)=1,SUMIFS(Export!$M$2:$M$662,Export!$A$2:$A$662,Export!$A22),"")</f>
        <v/>
      </c>
      <c r="P22" t="str">
        <f>TEXT(Export!$B22,"ddd")</f>
        <v>Thu</v>
      </c>
      <c r="Q22">
        <f>1/COUNTIF(Export!$A$2:$A$662,Export!$A22)</f>
        <v>0.2</v>
      </c>
    </row>
    <row r="23" spans="1:17" x14ac:dyDescent="0.25">
      <c r="A23">
        <v>201906</v>
      </c>
      <c r="B23" s="5">
        <v>45491</v>
      </c>
      <c r="C23">
        <v>106364</v>
      </c>
      <c r="D23">
        <v>300185</v>
      </c>
      <c r="E23" t="s">
        <v>92</v>
      </c>
      <c r="F23" t="s">
        <v>101</v>
      </c>
      <c r="G23">
        <v>2</v>
      </c>
      <c r="H23" s="22">
        <v>29.99</v>
      </c>
      <c r="I23" t="s">
        <v>18</v>
      </c>
      <c r="J23" t="s">
        <v>104</v>
      </c>
      <c r="K23" s="23">
        <v>0.15</v>
      </c>
      <c r="L23" s="22">
        <v>8.9969999999999999</v>
      </c>
      <c r="M23" s="24">
        <v>50.982999999999997</v>
      </c>
      <c r="N23">
        <v>1</v>
      </c>
      <c r="O23" s="24" t="str">
        <f>IF(COUNTIF($A$2:A23,A23)=1,SUMIFS(Export!$M$2:$M$662,Export!$A$2:$A$662,Export!$A23),"")</f>
        <v/>
      </c>
      <c r="P23" t="str">
        <f>TEXT(Export!$B23,"ddd")</f>
        <v>Thu</v>
      </c>
      <c r="Q23">
        <f>1/COUNTIF(Export!$A$2:$A$662,Export!$A23)</f>
        <v>0.2</v>
      </c>
    </row>
    <row r="24" spans="1:17" x14ac:dyDescent="0.25">
      <c r="A24">
        <v>201906</v>
      </c>
      <c r="B24" s="5">
        <v>45491</v>
      </c>
      <c r="C24">
        <v>106364</v>
      </c>
      <c r="D24">
        <v>300185</v>
      </c>
      <c r="E24" t="s">
        <v>92</v>
      </c>
      <c r="F24" t="s">
        <v>101</v>
      </c>
      <c r="G24">
        <v>1</v>
      </c>
      <c r="H24" s="22">
        <v>29.99</v>
      </c>
      <c r="I24" t="s">
        <v>18</v>
      </c>
      <c r="J24" t="s">
        <v>104</v>
      </c>
      <c r="K24" s="23">
        <v>0.15</v>
      </c>
      <c r="L24" s="22">
        <v>4.4984999999999999</v>
      </c>
      <c r="M24" s="24">
        <v>25.491499999999998</v>
      </c>
      <c r="N24">
        <v>3</v>
      </c>
      <c r="O24" s="24" t="str">
        <f>IF(COUNTIF($A$2:A24,A24)=1,SUMIFS(Export!$M$2:$M$662,Export!$A$2:$A$662,Export!$A24),"")</f>
        <v/>
      </c>
      <c r="P24" t="str">
        <f>TEXT(Export!$B24,"ddd")</f>
        <v>Thu</v>
      </c>
      <c r="Q24">
        <f>1/COUNTIF(Export!$A$2:$A$662,Export!$A24)</f>
        <v>0.2</v>
      </c>
    </row>
    <row r="25" spans="1:17" x14ac:dyDescent="0.25">
      <c r="A25">
        <v>201906</v>
      </c>
      <c r="B25" s="5">
        <v>45491</v>
      </c>
      <c r="C25">
        <v>106364</v>
      </c>
      <c r="D25">
        <v>100254</v>
      </c>
      <c r="E25" t="s">
        <v>98</v>
      </c>
      <c r="F25" t="s">
        <v>35</v>
      </c>
      <c r="G25">
        <v>1</v>
      </c>
      <c r="H25" s="22">
        <v>799</v>
      </c>
      <c r="I25" t="s">
        <v>18</v>
      </c>
      <c r="J25" t="s">
        <v>104</v>
      </c>
      <c r="K25" s="23">
        <v>0.15</v>
      </c>
      <c r="L25" s="22">
        <v>119.85</v>
      </c>
      <c r="M25" s="24">
        <v>679.15</v>
      </c>
      <c r="N25">
        <v>5</v>
      </c>
      <c r="O25" s="24" t="str">
        <f>IF(COUNTIF($A$2:A25,A25)=1,SUMIFS(Export!$M$2:$M$662,Export!$A$2:$A$662,Export!$A25),"")</f>
        <v/>
      </c>
      <c r="P25" t="str">
        <f>TEXT(Export!$B25,"ddd")</f>
        <v>Thu</v>
      </c>
      <c r="Q25">
        <f>1/COUNTIF(Export!$A$2:$A$662,Export!$A25)</f>
        <v>0.2</v>
      </c>
    </row>
    <row r="26" spans="1:17" x14ac:dyDescent="0.25">
      <c r="A26">
        <v>201907</v>
      </c>
      <c r="B26" s="5">
        <v>45493</v>
      </c>
      <c r="C26">
        <v>122525</v>
      </c>
      <c r="D26">
        <v>200558</v>
      </c>
      <c r="E26" t="s">
        <v>95</v>
      </c>
      <c r="F26" t="s">
        <v>105</v>
      </c>
      <c r="G26">
        <v>1</v>
      </c>
      <c r="H26" s="22">
        <v>18.989999999999998</v>
      </c>
      <c r="I26" t="s">
        <v>93</v>
      </c>
      <c r="J26" t="s">
        <v>6</v>
      </c>
      <c r="K26" s="23" t="s">
        <v>6</v>
      </c>
      <c r="L26" s="22">
        <v>0</v>
      </c>
      <c r="M26" s="24">
        <v>18.989999999999998</v>
      </c>
      <c r="N26">
        <v>3</v>
      </c>
      <c r="O26" s="24">
        <f>IF(COUNTIF($A$2:A26,A26)=1,SUMIFS(Export!$M$2:$M$662,Export!$A$2:$A$662,Export!$A26),"")</f>
        <v>4103.95</v>
      </c>
      <c r="P26" t="str">
        <f>TEXT(Export!$B26,"ddd")</f>
        <v>Sat</v>
      </c>
      <c r="Q26">
        <f>1/COUNTIF(Export!$A$2:$A$662,Export!$A26)</f>
        <v>0.16666666666666666</v>
      </c>
    </row>
    <row r="27" spans="1:17" x14ac:dyDescent="0.25">
      <c r="A27">
        <v>201907</v>
      </c>
      <c r="B27" s="5">
        <v>45493</v>
      </c>
      <c r="C27">
        <v>122525</v>
      </c>
      <c r="D27">
        <v>300185</v>
      </c>
      <c r="E27" t="s">
        <v>92</v>
      </c>
      <c r="F27" t="s">
        <v>101</v>
      </c>
      <c r="G27">
        <v>1</v>
      </c>
      <c r="H27" s="22">
        <v>29.99</v>
      </c>
      <c r="I27" t="s">
        <v>93</v>
      </c>
      <c r="J27" t="s">
        <v>6</v>
      </c>
      <c r="K27" s="23" t="s">
        <v>6</v>
      </c>
      <c r="L27" s="22">
        <v>0</v>
      </c>
      <c r="M27" s="24">
        <v>29.99</v>
      </c>
      <c r="N27">
        <v>1</v>
      </c>
      <c r="O27" s="24" t="str">
        <f>IF(COUNTIF($A$2:A27,A27)=1,SUMIFS(Export!$M$2:$M$662,Export!$A$2:$A$662,Export!$A27),"")</f>
        <v/>
      </c>
      <c r="P27" t="str">
        <f>TEXT(Export!$B27,"ddd")</f>
        <v>Sat</v>
      </c>
      <c r="Q27">
        <f>1/COUNTIF(Export!$A$2:$A$662,Export!$A27)</f>
        <v>0.16666666666666666</v>
      </c>
    </row>
    <row r="28" spans="1:17" x14ac:dyDescent="0.25">
      <c r="A28">
        <v>201907</v>
      </c>
      <c r="B28" s="5">
        <v>45493</v>
      </c>
      <c r="C28">
        <v>122525</v>
      </c>
      <c r="D28">
        <v>300191</v>
      </c>
      <c r="E28" t="s">
        <v>92</v>
      </c>
      <c r="F28" t="s">
        <v>103</v>
      </c>
      <c r="G28">
        <v>1</v>
      </c>
      <c r="H28" s="22">
        <v>21.99</v>
      </c>
      <c r="I28" t="s">
        <v>93</v>
      </c>
      <c r="J28" t="s">
        <v>6</v>
      </c>
      <c r="K28" s="23" t="s">
        <v>6</v>
      </c>
      <c r="L28" s="22">
        <v>0</v>
      </c>
      <c r="M28" s="24">
        <v>21.99</v>
      </c>
      <c r="N28">
        <v>3</v>
      </c>
      <c r="O28" s="24" t="str">
        <f>IF(COUNTIF($A$2:A28,A28)=1,SUMIFS(Export!$M$2:$M$662,Export!$A$2:$A$662,Export!$A28),"")</f>
        <v/>
      </c>
      <c r="P28" t="str">
        <f>TEXT(Export!$B28,"ddd")</f>
        <v>Sat</v>
      </c>
      <c r="Q28">
        <f>1/COUNTIF(Export!$A$2:$A$662,Export!$A28)</f>
        <v>0.16666666666666666</v>
      </c>
    </row>
    <row r="29" spans="1:17" x14ac:dyDescent="0.25">
      <c r="A29">
        <v>201907</v>
      </c>
      <c r="B29" s="5">
        <v>45493</v>
      </c>
      <c r="C29">
        <v>122525</v>
      </c>
      <c r="D29">
        <v>200549</v>
      </c>
      <c r="E29" t="s">
        <v>95</v>
      </c>
      <c r="F29" t="s">
        <v>94</v>
      </c>
      <c r="G29">
        <v>1</v>
      </c>
      <c r="H29" s="22">
        <v>18.989999999999998</v>
      </c>
      <c r="I29" t="s">
        <v>93</v>
      </c>
      <c r="J29" t="s">
        <v>6</v>
      </c>
      <c r="K29" s="23" t="s">
        <v>6</v>
      </c>
      <c r="L29" s="22">
        <v>0</v>
      </c>
      <c r="M29" s="24">
        <v>18.989999999999998</v>
      </c>
      <c r="N29">
        <v>1</v>
      </c>
      <c r="O29" s="24" t="str">
        <f>IF(COUNTIF($A$2:A29,A29)=1,SUMIFS(Export!$M$2:$M$662,Export!$A$2:$A$662,Export!$A29),"")</f>
        <v/>
      </c>
      <c r="P29" t="str">
        <f>TEXT(Export!$B29,"ddd")</f>
        <v>Sat</v>
      </c>
      <c r="Q29">
        <f>1/COUNTIF(Export!$A$2:$A$662,Export!$A29)</f>
        <v>0.16666666666666666</v>
      </c>
    </row>
    <row r="30" spans="1:17" x14ac:dyDescent="0.25">
      <c r="A30">
        <v>201907</v>
      </c>
      <c r="B30" s="5">
        <v>45493</v>
      </c>
      <c r="C30">
        <v>122525</v>
      </c>
      <c r="D30">
        <v>100254</v>
      </c>
      <c r="E30" t="s">
        <v>98</v>
      </c>
      <c r="F30" t="s">
        <v>35</v>
      </c>
      <c r="G30">
        <v>5</v>
      </c>
      <c r="H30" s="22">
        <v>799</v>
      </c>
      <c r="I30" t="s">
        <v>93</v>
      </c>
      <c r="J30" t="s">
        <v>6</v>
      </c>
      <c r="K30" s="23" t="s">
        <v>6</v>
      </c>
      <c r="L30" s="22">
        <v>0</v>
      </c>
      <c r="M30" s="24">
        <v>3995</v>
      </c>
      <c r="N30">
        <v>6</v>
      </c>
      <c r="O30" s="24" t="str">
        <f>IF(COUNTIF($A$2:A30,A30)=1,SUMIFS(Export!$M$2:$M$662,Export!$A$2:$A$662,Export!$A30),"")</f>
        <v/>
      </c>
      <c r="P30" t="str">
        <f>TEXT(Export!$B30,"ddd")</f>
        <v>Sat</v>
      </c>
      <c r="Q30">
        <f>1/COUNTIF(Export!$A$2:$A$662,Export!$A30)</f>
        <v>0.16666666666666666</v>
      </c>
    </row>
    <row r="31" spans="1:17" x14ac:dyDescent="0.25">
      <c r="A31">
        <v>201907</v>
      </c>
      <c r="B31" s="5">
        <v>45493</v>
      </c>
      <c r="C31">
        <v>122525</v>
      </c>
      <c r="D31">
        <v>200549</v>
      </c>
      <c r="E31" t="s">
        <v>95</v>
      </c>
      <c r="F31" t="s">
        <v>94</v>
      </c>
      <c r="G31">
        <v>1</v>
      </c>
      <c r="H31" s="22">
        <v>18.989999999999998</v>
      </c>
      <c r="I31" t="s">
        <v>93</v>
      </c>
      <c r="J31" t="s">
        <v>6</v>
      </c>
      <c r="K31" s="23" t="s">
        <v>6</v>
      </c>
      <c r="L31" s="22">
        <v>0</v>
      </c>
      <c r="M31" s="24">
        <v>18.989999999999998</v>
      </c>
      <c r="N31">
        <v>3</v>
      </c>
      <c r="O31" s="24" t="str">
        <f>IF(COUNTIF($A$2:A31,A31)=1,SUMIFS(Export!$M$2:$M$662,Export!$A$2:$A$662,Export!$A31),"")</f>
        <v/>
      </c>
      <c r="P31" t="str">
        <f>TEXT(Export!$B31,"ddd")</f>
        <v>Sat</v>
      </c>
      <c r="Q31">
        <f>1/COUNTIF(Export!$A$2:$A$662,Export!$A31)</f>
        <v>0.16666666666666666</v>
      </c>
    </row>
    <row r="32" spans="1:17" x14ac:dyDescent="0.25">
      <c r="A32">
        <v>201908</v>
      </c>
      <c r="B32" s="5">
        <v>45485</v>
      </c>
      <c r="C32">
        <v>115825</v>
      </c>
      <c r="D32">
        <v>300191</v>
      </c>
      <c r="E32" t="s">
        <v>92</v>
      </c>
      <c r="F32" t="s">
        <v>103</v>
      </c>
      <c r="G32">
        <v>1</v>
      </c>
      <c r="H32" s="22">
        <v>21.99</v>
      </c>
      <c r="I32" t="s">
        <v>93</v>
      </c>
      <c r="J32" t="s">
        <v>6</v>
      </c>
      <c r="K32" s="23" t="s">
        <v>6</v>
      </c>
      <c r="L32" s="22">
        <v>0</v>
      </c>
      <c r="M32" s="24">
        <v>21.99</v>
      </c>
      <c r="N32">
        <v>3</v>
      </c>
      <c r="O32" s="24">
        <f>IF(COUNTIF($A$2:A32,A32)=1,SUMIFS(Export!$M$2:$M$662,Export!$A$2:$A$662,Export!$A32),"")</f>
        <v>1538.91</v>
      </c>
      <c r="P32" t="str">
        <f>TEXT(Export!$B32,"ddd")</f>
        <v>Fri</v>
      </c>
      <c r="Q32">
        <f>1/COUNTIF(Export!$A$2:$A$662,Export!$A32)</f>
        <v>0.2</v>
      </c>
    </row>
    <row r="33" spans="1:17" x14ac:dyDescent="0.25">
      <c r="A33">
        <v>201908</v>
      </c>
      <c r="B33" s="5">
        <v>45485</v>
      </c>
      <c r="C33">
        <v>115825</v>
      </c>
      <c r="D33">
        <v>100254</v>
      </c>
      <c r="E33" t="s">
        <v>98</v>
      </c>
      <c r="F33" t="s">
        <v>35</v>
      </c>
      <c r="G33">
        <v>1</v>
      </c>
      <c r="H33" s="22">
        <v>799</v>
      </c>
      <c r="I33" t="s">
        <v>93</v>
      </c>
      <c r="J33" t="s">
        <v>6</v>
      </c>
      <c r="K33" s="23" t="s">
        <v>6</v>
      </c>
      <c r="L33" s="22">
        <v>0</v>
      </c>
      <c r="M33" s="24">
        <v>799</v>
      </c>
      <c r="N33">
        <v>4</v>
      </c>
      <c r="O33" s="24" t="str">
        <f>IF(COUNTIF($A$2:A33,A33)=1,SUMIFS(Export!$M$2:$M$662,Export!$A$2:$A$662,Export!$A33),"")</f>
        <v/>
      </c>
      <c r="P33" t="str">
        <f>TEXT(Export!$B33,"ddd")</f>
        <v>Fri</v>
      </c>
      <c r="Q33">
        <f>1/COUNTIF(Export!$A$2:$A$662,Export!$A33)</f>
        <v>0.2</v>
      </c>
    </row>
    <row r="34" spans="1:17" x14ac:dyDescent="0.25">
      <c r="A34">
        <v>201908</v>
      </c>
      <c r="B34" s="5">
        <v>45485</v>
      </c>
      <c r="C34">
        <v>115825</v>
      </c>
      <c r="D34">
        <v>200557</v>
      </c>
      <c r="E34" t="s">
        <v>95</v>
      </c>
      <c r="F34" t="s">
        <v>106</v>
      </c>
      <c r="G34">
        <v>5</v>
      </c>
      <c r="H34" s="22">
        <v>129.99</v>
      </c>
      <c r="I34" t="s">
        <v>93</v>
      </c>
      <c r="J34" t="s">
        <v>6</v>
      </c>
      <c r="K34" s="23" t="s">
        <v>6</v>
      </c>
      <c r="L34" s="22">
        <v>0</v>
      </c>
      <c r="M34" s="24">
        <v>649.95000000000005</v>
      </c>
      <c r="N34">
        <v>3</v>
      </c>
      <c r="O34" s="24" t="str">
        <f>IF(COUNTIF($A$2:A34,A34)=1,SUMIFS(Export!$M$2:$M$662,Export!$A$2:$A$662,Export!$A34),"")</f>
        <v/>
      </c>
      <c r="P34" t="str">
        <f>TEXT(Export!$B34,"ddd")</f>
        <v>Fri</v>
      </c>
      <c r="Q34">
        <f>1/COUNTIF(Export!$A$2:$A$662,Export!$A34)</f>
        <v>0.2</v>
      </c>
    </row>
    <row r="35" spans="1:17" x14ac:dyDescent="0.25">
      <c r="A35">
        <v>201908</v>
      </c>
      <c r="B35" s="5">
        <v>45485</v>
      </c>
      <c r="C35">
        <v>115825</v>
      </c>
      <c r="D35">
        <v>200558</v>
      </c>
      <c r="E35" t="s">
        <v>95</v>
      </c>
      <c r="F35" t="s">
        <v>105</v>
      </c>
      <c r="G35">
        <v>2</v>
      </c>
      <c r="H35" s="22">
        <v>18.989999999999998</v>
      </c>
      <c r="I35" t="s">
        <v>93</v>
      </c>
      <c r="J35" t="s">
        <v>6</v>
      </c>
      <c r="K35" s="23" t="s">
        <v>6</v>
      </c>
      <c r="L35" s="22">
        <v>0</v>
      </c>
      <c r="M35" s="24">
        <v>37.979999999999997</v>
      </c>
      <c r="N35">
        <v>1</v>
      </c>
      <c r="O35" s="24" t="str">
        <f>IF(COUNTIF($A$2:A35,A35)=1,SUMIFS(Export!$M$2:$M$662,Export!$A$2:$A$662,Export!$A35),"")</f>
        <v/>
      </c>
      <c r="P35" t="str">
        <f>TEXT(Export!$B35,"ddd")</f>
        <v>Fri</v>
      </c>
      <c r="Q35">
        <f>1/COUNTIF(Export!$A$2:$A$662,Export!$A35)</f>
        <v>0.2</v>
      </c>
    </row>
    <row r="36" spans="1:17" x14ac:dyDescent="0.25">
      <c r="A36">
        <v>201908</v>
      </c>
      <c r="B36" s="5">
        <v>45485</v>
      </c>
      <c r="C36">
        <v>115825</v>
      </c>
      <c r="D36">
        <v>300185</v>
      </c>
      <c r="E36" t="s">
        <v>92</v>
      </c>
      <c r="F36" t="s">
        <v>101</v>
      </c>
      <c r="G36">
        <v>1</v>
      </c>
      <c r="H36" s="22">
        <v>29.99</v>
      </c>
      <c r="I36" t="s">
        <v>93</v>
      </c>
      <c r="J36" t="s">
        <v>6</v>
      </c>
      <c r="K36" s="23" t="s">
        <v>6</v>
      </c>
      <c r="L36" s="22">
        <v>0</v>
      </c>
      <c r="M36" s="24">
        <v>29.99</v>
      </c>
      <c r="N36">
        <v>2</v>
      </c>
      <c r="O36" s="24" t="str">
        <f>IF(COUNTIF($A$2:A36,A36)=1,SUMIFS(Export!$M$2:$M$662,Export!$A$2:$A$662,Export!$A36),"")</f>
        <v/>
      </c>
      <c r="P36" t="str">
        <f>TEXT(Export!$B36,"ddd")</f>
        <v>Fri</v>
      </c>
      <c r="Q36">
        <f>1/COUNTIF(Export!$A$2:$A$662,Export!$A36)</f>
        <v>0.2</v>
      </c>
    </row>
    <row r="37" spans="1:17" x14ac:dyDescent="0.25">
      <c r="A37">
        <v>201909</v>
      </c>
      <c r="B37" s="5">
        <v>45481</v>
      </c>
      <c r="C37">
        <v>126252</v>
      </c>
      <c r="D37">
        <v>100251</v>
      </c>
      <c r="E37" t="s">
        <v>98</v>
      </c>
      <c r="F37" t="s">
        <v>30</v>
      </c>
      <c r="G37">
        <v>4</v>
      </c>
      <c r="H37" s="22">
        <v>399</v>
      </c>
      <c r="I37" t="s">
        <v>93</v>
      </c>
      <c r="J37" t="s">
        <v>6</v>
      </c>
      <c r="K37" s="23" t="s">
        <v>6</v>
      </c>
      <c r="L37" s="22">
        <v>0</v>
      </c>
      <c r="M37" s="24">
        <v>1596</v>
      </c>
      <c r="N37">
        <v>6</v>
      </c>
      <c r="O37" s="24">
        <f>IF(COUNTIF($A$2:A37,A37)=1,SUMIFS(Export!$M$2:$M$662,Export!$A$2:$A$662,Export!$A37),"")</f>
        <v>1596</v>
      </c>
      <c r="P37" t="str">
        <f>TEXT(Export!$B37,"ddd")</f>
        <v>Mon</v>
      </c>
      <c r="Q37">
        <f>1/COUNTIF(Export!$A$2:$A$662,Export!$A37)</f>
        <v>1</v>
      </c>
    </row>
    <row r="38" spans="1:17" x14ac:dyDescent="0.25">
      <c r="A38">
        <v>201910</v>
      </c>
      <c r="B38" s="5">
        <v>45493</v>
      </c>
      <c r="C38">
        <v>122064</v>
      </c>
      <c r="D38">
        <v>200549</v>
      </c>
      <c r="E38" t="s">
        <v>95</v>
      </c>
      <c r="F38" t="s">
        <v>94</v>
      </c>
      <c r="G38">
        <v>1</v>
      </c>
      <c r="H38" s="22">
        <v>18.989999999999998</v>
      </c>
      <c r="I38" t="s">
        <v>18</v>
      </c>
      <c r="J38" t="s">
        <v>99</v>
      </c>
      <c r="K38" s="23">
        <v>0.1</v>
      </c>
      <c r="L38" s="22">
        <v>1.899</v>
      </c>
      <c r="M38" s="24">
        <v>17.090999999999998</v>
      </c>
      <c r="N38">
        <v>4</v>
      </c>
      <c r="O38" s="24">
        <f>IF(COUNTIF($A$2:A38,A38)=1,SUMIFS(Export!$M$2:$M$662,Export!$A$2:$A$662,Export!$A38),"")</f>
        <v>188.05499999999995</v>
      </c>
      <c r="P38" t="str">
        <f>TEXT(Export!$B38,"ddd")</f>
        <v>Sat</v>
      </c>
      <c r="Q38">
        <f>1/COUNTIF(Export!$A$2:$A$662,Export!$A38)</f>
        <v>0.25</v>
      </c>
    </row>
    <row r="39" spans="1:17" x14ac:dyDescent="0.25">
      <c r="A39">
        <v>201910</v>
      </c>
      <c r="B39" s="5">
        <v>45493</v>
      </c>
      <c r="C39">
        <v>122064</v>
      </c>
      <c r="D39">
        <v>200553</v>
      </c>
      <c r="E39" t="s">
        <v>95</v>
      </c>
      <c r="F39" t="s">
        <v>107</v>
      </c>
      <c r="G39">
        <v>1</v>
      </c>
      <c r="H39" s="22">
        <v>29.99</v>
      </c>
      <c r="I39" t="s">
        <v>18</v>
      </c>
      <c r="J39" t="s">
        <v>99</v>
      </c>
      <c r="K39" s="23">
        <v>0.1</v>
      </c>
      <c r="L39" s="22">
        <v>2.9990000000000001</v>
      </c>
      <c r="M39" s="24">
        <v>26.991</v>
      </c>
      <c r="N39">
        <v>1</v>
      </c>
      <c r="O39" s="24" t="str">
        <f>IF(COUNTIF($A$2:A39,A39)=1,SUMIFS(Export!$M$2:$M$662,Export!$A$2:$A$662,Export!$A39),"")</f>
        <v/>
      </c>
      <c r="P39" t="str">
        <f>TEXT(Export!$B39,"ddd")</f>
        <v>Sat</v>
      </c>
      <c r="Q39">
        <f>1/COUNTIF(Export!$A$2:$A$662,Export!$A39)</f>
        <v>0.25</v>
      </c>
    </row>
    <row r="40" spans="1:17" x14ac:dyDescent="0.25">
      <c r="A40">
        <v>201910</v>
      </c>
      <c r="B40" s="5">
        <v>45493</v>
      </c>
      <c r="C40">
        <v>122064</v>
      </c>
      <c r="D40">
        <v>200556</v>
      </c>
      <c r="E40" t="s">
        <v>95</v>
      </c>
      <c r="F40" t="s">
        <v>96</v>
      </c>
      <c r="G40">
        <v>2</v>
      </c>
      <c r="H40" s="22">
        <v>64.989999999999995</v>
      </c>
      <c r="I40" t="s">
        <v>18</v>
      </c>
      <c r="J40" t="s">
        <v>99</v>
      </c>
      <c r="K40" s="23">
        <v>0.1</v>
      </c>
      <c r="L40" s="22">
        <v>12.997999999999999</v>
      </c>
      <c r="M40" s="24">
        <v>116.98199999999999</v>
      </c>
      <c r="N40">
        <v>4</v>
      </c>
      <c r="O40" s="24" t="str">
        <f>IF(COUNTIF($A$2:A40,A40)=1,SUMIFS(Export!$M$2:$M$662,Export!$A$2:$A$662,Export!$A40),"")</f>
        <v/>
      </c>
      <c r="P40" t="str">
        <f>TEXT(Export!$B40,"ddd")</f>
        <v>Sat</v>
      </c>
      <c r="Q40">
        <f>1/COUNTIF(Export!$A$2:$A$662,Export!$A40)</f>
        <v>0.25</v>
      </c>
    </row>
    <row r="41" spans="1:17" x14ac:dyDescent="0.25">
      <c r="A41">
        <v>201910</v>
      </c>
      <c r="B41" s="5">
        <v>45493</v>
      </c>
      <c r="C41">
        <v>122064</v>
      </c>
      <c r="D41">
        <v>300185</v>
      </c>
      <c r="E41" t="s">
        <v>92</v>
      </c>
      <c r="F41" t="s">
        <v>101</v>
      </c>
      <c r="G41">
        <v>1</v>
      </c>
      <c r="H41" s="22">
        <v>29.99</v>
      </c>
      <c r="I41" t="s">
        <v>18</v>
      </c>
      <c r="J41" t="s">
        <v>99</v>
      </c>
      <c r="K41" s="23">
        <v>0.1</v>
      </c>
      <c r="L41" s="22">
        <v>2.9990000000000001</v>
      </c>
      <c r="M41" s="24">
        <v>26.991</v>
      </c>
      <c r="N41">
        <v>3</v>
      </c>
      <c r="O41" s="24" t="str">
        <f>IF(COUNTIF($A$2:A41,A41)=1,SUMIFS(Export!$M$2:$M$662,Export!$A$2:$A$662,Export!$A41),"")</f>
        <v/>
      </c>
      <c r="P41" t="str">
        <f>TEXT(Export!$B41,"ddd")</f>
        <v>Sat</v>
      </c>
      <c r="Q41">
        <f>1/COUNTIF(Export!$A$2:$A$662,Export!$A41)</f>
        <v>0.25</v>
      </c>
    </row>
    <row r="42" spans="1:17" x14ac:dyDescent="0.25">
      <c r="A42">
        <v>201911</v>
      </c>
      <c r="B42" s="5">
        <v>45492</v>
      </c>
      <c r="C42">
        <v>115090</v>
      </c>
      <c r="D42">
        <v>300185</v>
      </c>
      <c r="E42" t="s">
        <v>92</v>
      </c>
      <c r="F42" t="s">
        <v>101</v>
      </c>
      <c r="G42">
        <v>1</v>
      </c>
      <c r="H42" s="22">
        <v>29.99</v>
      </c>
      <c r="I42" t="s">
        <v>18</v>
      </c>
      <c r="J42" t="s">
        <v>104</v>
      </c>
      <c r="K42" s="23">
        <v>0.15</v>
      </c>
      <c r="L42" s="22">
        <v>4.4984999999999999</v>
      </c>
      <c r="M42" s="24">
        <v>25.491499999999998</v>
      </c>
      <c r="N42">
        <v>2</v>
      </c>
      <c r="O42" s="24">
        <f>IF(COUNTIF($A$2:A42,A42)=1,SUMIFS(Export!$M$2:$M$662,Export!$A$2:$A$662,Export!$A42),"")</f>
        <v>25.491499999999998</v>
      </c>
      <c r="P42" t="str">
        <f>TEXT(Export!$B42,"ddd")</f>
        <v>Fri</v>
      </c>
      <c r="Q42">
        <f>1/COUNTIF(Export!$A$2:$A$662,Export!$A42)</f>
        <v>1</v>
      </c>
    </row>
    <row r="43" spans="1:17" x14ac:dyDescent="0.25">
      <c r="A43">
        <v>201912</v>
      </c>
      <c r="B43" s="5">
        <v>45481</v>
      </c>
      <c r="C43">
        <v>117897</v>
      </c>
      <c r="D43">
        <v>300191</v>
      </c>
      <c r="E43" t="s">
        <v>92</v>
      </c>
      <c r="F43" t="s">
        <v>103</v>
      </c>
      <c r="G43">
        <v>3</v>
      </c>
      <c r="H43" s="22">
        <v>21.99</v>
      </c>
      <c r="I43" t="s">
        <v>93</v>
      </c>
      <c r="J43" t="s">
        <v>6</v>
      </c>
      <c r="K43" s="23" t="s">
        <v>6</v>
      </c>
      <c r="L43" s="22">
        <v>0</v>
      </c>
      <c r="M43" s="24">
        <v>65.97</v>
      </c>
      <c r="N43">
        <v>4</v>
      </c>
      <c r="O43" s="24">
        <f>IF(COUNTIF($A$2:A43,A43)=1,SUMIFS(Export!$M$2:$M$662,Export!$A$2:$A$662,Export!$A43),"")</f>
        <v>65.97</v>
      </c>
      <c r="P43" t="str">
        <f>TEXT(Export!$B43,"ddd")</f>
        <v>Mon</v>
      </c>
      <c r="Q43">
        <f>1/COUNTIF(Export!$A$2:$A$662,Export!$A43)</f>
        <v>1</v>
      </c>
    </row>
    <row r="44" spans="1:17" x14ac:dyDescent="0.25">
      <c r="A44">
        <v>201913</v>
      </c>
      <c r="B44" s="5">
        <v>45483</v>
      </c>
      <c r="C44">
        <v>125487</v>
      </c>
      <c r="D44">
        <v>100250</v>
      </c>
      <c r="E44" t="s">
        <v>98</v>
      </c>
      <c r="F44" t="s">
        <v>51</v>
      </c>
      <c r="G44">
        <v>2</v>
      </c>
      <c r="H44" s="22">
        <v>189</v>
      </c>
      <c r="I44" t="s">
        <v>93</v>
      </c>
      <c r="J44" t="s">
        <v>6</v>
      </c>
      <c r="K44" s="23" t="s">
        <v>6</v>
      </c>
      <c r="L44" s="22">
        <v>0</v>
      </c>
      <c r="M44" s="24">
        <v>378</v>
      </c>
      <c r="N44">
        <v>6</v>
      </c>
      <c r="O44" s="24">
        <f>IF(COUNTIF($A$2:A44,A44)=1,SUMIFS(Export!$M$2:$M$662,Export!$A$2:$A$662,Export!$A44),"")</f>
        <v>396.99</v>
      </c>
      <c r="P44" t="str">
        <f>TEXT(Export!$B44,"ddd")</f>
        <v>Wed</v>
      </c>
      <c r="Q44">
        <f>1/COUNTIF(Export!$A$2:$A$662,Export!$A44)</f>
        <v>0.5</v>
      </c>
    </row>
    <row r="45" spans="1:17" x14ac:dyDescent="0.25">
      <c r="A45">
        <v>201913</v>
      </c>
      <c r="B45" s="5">
        <v>45483</v>
      </c>
      <c r="C45">
        <v>125487</v>
      </c>
      <c r="D45">
        <v>200549</v>
      </c>
      <c r="E45" t="s">
        <v>95</v>
      </c>
      <c r="F45" t="s">
        <v>94</v>
      </c>
      <c r="G45">
        <v>1</v>
      </c>
      <c r="H45" s="22">
        <v>18.989999999999998</v>
      </c>
      <c r="I45" t="s">
        <v>93</v>
      </c>
      <c r="J45" t="s">
        <v>6</v>
      </c>
      <c r="K45" s="23" t="s">
        <v>6</v>
      </c>
      <c r="L45" s="22">
        <v>0</v>
      </c>
      <c r="M45" s="24">
        <v>18.989999999999998</v>
      </c>
      <c r="N45">
        <v>3</v>
      </c>
      <c r="O45" s="24" t="str">
        <f>IF(COUNTIF($A$2:A45,A45)=1,SUMIFS(Export!$M$2:$M$662,Export!$A$2:$A$662,Export!$A45),"")</f>
        <v/>
      </c>
      <c r="P45" t="str">
        <f>TEXT(Export!$B45,"ddd")</f>
        <v>Wed</v>
      </c>
      <c r="Q45">
        <f>1/COUNTIF(Export!$A$2:$A$662,Export!$A45)</f>
        <v>0.5</v>
      </c>
    </row>
    <row r="46" spans="1:17" x14ac:dyDescent="0.25">
      <c r="A46">
        <v>201914</v>
      </c>
      <c r="B46" s="5">
        <v>45483</v>
      </c>
      <c r="C46">
        <v>103523</v>
      </c>
      <c r="D46">
        <v>100250</v>
      </c>
      <c r="E46" t="s">
        <v>98</v>
      </c>
      <c r="F46" t="s">
        <v>51</v>
      </c>
      <c r="G46">
        <v>3</v>
      </c>
      <c r="H46" s="22">
        <v>189</v>
      </c>
      <c r="I46" t="s">
        <v>93</v>
      </c>
      <c r="J46" t="s">
        <v>6</v>
      </c>
      <c r="K46" s="23" t="s">
        <v>6</v>
      </c>
      <c r="L46" s="22">
        <v>0</v>
      </c>
      <c r="M46" s="24">
        <v>567</v>
      </c>
      <c r="N46">
        <v>2</v>
      </c>
      <c r="O46" s="24">
        <f>IF(COUNTIF($A$2:A46,A46)=1,SUMIFS(Export!$M$2:$M$662,Export!$A$2:$A$662,Export!$A46),"")</f>
        <v>585.99</v>
      </c>
      <c r="P46" t="str">
        <f>TEXT(Export!$B46,"ddd")</f>
        <v>Wed</v>
      </c>
      <c r="Q46">
        <f>1/COUNTIF(Export!$A$2:$A$662,Export!$A46)</f>
        <v>0.5</v>
      </c>
    </row>
    <row r="47" spans="1:17" x14ac:dyDescent="0.25">
      <c r="A47">
        <v>201914</v>
      </c>
      <c r="B47" s="5">
        <v>45483</v>
      </c>
      <c r="C47">
        <v>103523</v>
      </c>
      <c r="D47">
        <v>200549</v>
      </c>
      <c r="E47" t="s">
        <v>95</v>
      </c>
      <c r="F47" t="s">
        <v>94</v>
      </c>
      <c r="G47">
        <v>1</v>
      </c>
      <c r="H47" s="22">
        <v>18.989999999999998</v>
      </c>
      <c r="I47" t="s">
        <v>93</v>
      </c>
      <c r="J47" t="s">
        <v>6</v>
      </c>
      <c r="K47" s="23" t="s">
        <v>6</v>
      </c>
      <c r="L47" s="22">
        <v>0</v>
      </c>
      <c r="M47" s="24">
        <v>18.989999999999998</v>
      </c>
      <c r="N47">
        <v>3</v>
      </c>
      <c r="O47" s="24" t="str">
        <f>IF(COUNTIF($A$2:A47,A47)=1,SUMIFS(Export!$M$2:$M$662,Export!$A$2:$A$662,Export!$A47),"")</f>
        <v/>
      </c>
      <c r="P47" t="str">
        <f>TEXT(Export!$B47,"ddd")</f>
        <v>Wed</v>
      </c>
      <c r="Q47">
        <f>1/COUNTIF(Export!$A$2:$A$662,Export!$A47)</f>
        <v>0.5</v>
      </c>
    </row>
    <row r="48" spans="1:17" x14ac:dyDescent="0.25">
      <c r="A48">
        <v>201915</v>
      </c>
      <c r="B48" s="5">
        <v>45483</v>
      </c>
      <c r="C48">
        <v>108247</v>
      </c>
      <c r="D48">
        <v>100250</v>
      </c>
      <c r="E48" t="s">
        <v>98</v>
      </c>
      <c r="F48" t="s">
        <v>51</v>
      </c>
      <c r="G48">
        <v>2</v>
      </c>
      <c r="H48" s="22">
        <v>189</v>
      </c>
      <c r="I48" t="s">
        <v>93</v>
      </c>
      <c r="J48" t="s">
        <v>6</v>
      </c>
      <c r="K48" s="23" t="s">
        <v>6</v>
      </c>
      <c r="L48" s="22">
        <v>0</v>
      </c>
      <c r="M48" s="24">
        <v>378</v>
      </c>
      <c r="N48">
        <v>2</v>
      </c>
      <c r="O48" s="24">
        <f>IF(COUNTIF($A$2:A48,A48)=1,SUMIFS(Export!$M$2:$M$662,Export!$A$2:$A$662,Export!$A48),"")</f>
        <v>399.99</v>
      </c>
      <c r="P48" t="str">
        <f>TEXT(Export!$B48,"ddd")</f>
        <v>Wed</v>
      </c>
      <c r="Q48">
        <f>1/COUNTIF(Export!$A$2:$A$662,Export!$A48)</f>
        <v>0.5</v>
      </c>
    </row>
    <row r="49" spans="1:17" x14ac:dyDescent="0.25">
      <c r="A49">
        <v>201915</v>
      </c>
      <c r="B49" s="5">
        <v>45483</v>
      </c>
      <c r="C49">
        <v>108247</v>
      </c>
      <c r="D49">
        <v>300191</v>
      </c>
      <c r="E49" t="s">
        <v>92</v>
      </c>
      <c r="F49" t="s">
        <v>103</v>
      </c>
      <c r="G49">
        <v>1</v>
      </c>
      <c r="H49" s="22">
        <v>21.99</v>
      </c>
      <c r="I49" t="s">
        <v>93</v>
      </c>
      <c r="J49" t="s">
        <v>6</v>
      </c>
      <c r="K49" s="23" t="s">
        <v>6</v>
      </c>
      <c r="L49" s="22">
        <v>0</v>
      </c>
      <c r="M49" s="24">
        <v>21.99</v>
      </c>
      <c r="N49">
        <v>1</v>
      </c>
      <c r="O49" s="24" t="str">
        <f>IF(COUNTIF($A$2:A49,A49)=1,SUMIFS(Export!$M$2:$M$662,Export!$A$2:$A$662,Export!$A49),"")</f>
        <v/>
      </c>
      <c r="P49" t="str">
        <f>TEXT(Export!$B49,"ddd")</f>
        <v>Wed</v>
      </c>
      <c r="Q49">
        <f>1/COUNTIF(Export!$A$2:$A$662,Export!$A49)</f>
        <v>0.5</v>
      </c>
    </row>
    <row r="50" spans="1:17" x14ac:dyDescent="0.25">
      <c r="A50">
        <v>201916</v>
      </c>
      <c r="B50" s="5">
        <v>45492</v>
      </c>
      <c r="C50">
        <v>123744</v>
      </c>
      <c r="D50">
        <v>300185</v>
      </c>
      <c r="E50" t="s">
        <v>92</v>
      </c>
      <c r="F50" t="s">
        <v>101</v>
      </c>
      <c r="G50">
        <v>1</v>
      </c>
      <c r="H50" s="22">
        <v>29.99</v>
      </c>
      <c r="I50" t="s">
        <v>93</v>
      </c>
      <c r="J50" t="s">
        <v>6</v>
      </c>
      <c r="K50" s="23" t="s">
        <v>6</v>
      </c>
      <c r="L50" s="22">
        <v>0</v>
      </c>
      <c r="M50" s="24">
        <v>29.99</v>
      </c>
      <c r="N50">
        <v>2</v>
      </c>
      <c r="O50" s="24">
        <f>IF(COUNTIF($A$2:A50,A50)=1,SUMIFS(Export!$M$2:$M$662,Export!$A$2:$A$662,Export!$A50),"")</f>
        <v>1736.95</v>
      </c>
      <c r="P50" t="str">
        <f>TEXT(Export!$B50,"ddd")</f>
        <v>Fri</v>
      </c>
      <c r="Q50">
        <f>1/COUNTIF(Export!$A$2:$A$662,Export!$A50)</f>
        <v>0.2</v>
      </c>
    </row>
    <row r="51" spans="1:17" x14ac:dyDescent="0.25">
      <c r="A51">
        <v>201916</v>
      </c>
      <c r="B51" s="5">
        <v>45492</v>
      </c>
      <c r="C51">
        <v>123744</v>
      </c>
      <c r="D51">
        <v>300185</v>
      </c>
      <c r="E51" t="s">
        <v>92</v>
      </c>
      <c r="F51" t="s">
        <v>101</v>
      </c>
      <c r="G51">
        <v>2</v>
      </c>
      <c r="H51" s="22">
        <v>29.99</v>
      </c>
      <c r="I51" t="s">
        <v>93</v>
      </c>
      <c r="J51" t="s">
        <v>6</v>
      </c>
      <c r="K51" s="23" t="s">
        <v>6</v>
      </c>
      <c r="L51" s="22">
        <v>0</v>
      </c>
      <c r="M51" s="24">
        <v>59.98</v>
      </c>
      <c r="N51">
        <v>2</v>
      </c>
      <c r="O51" s="24" t="str">
        <f>IF(COUNTIF($A$2:A51,A51)=1,SUMIFS(Export!$M$2:$M$662,Export!$A$2:$A$662,Export!$A51),"")</f>
        <v/>
      </c>
      <c r="P51" t="str">
        <f>TEXT(Export!$B51,"ddd")</f>
        <v>Fri</v>
      </c>
      <c r="Q51">
        <f>1/COUNTIF(Export!$A$2:$A$662,Export!$A51)</f>
        <v>0.2</v>
      </c>
    </row>
    <row r="52" spans="1:17" x14ac:dyDescent="0.25">
      <c r="A52">
        <v>201916</v>
      </c>
      <c r="B52" s="5">
        <v>45492</v>
      </c>
      <c r="C52">
        <v>123744</v>
      </c>
      <c r="D52">
        <v>100254</v>
      </c>
      <c r="E52" t="s">
        <v>98</v>
      </c>
      <c r="F52" t="s">
        <v>35</v>
      </c>
      <c r="G52">
        <v>2</v>
      </c>
      <c r="H52" s="22">
        <v>799</v>
      </c>
      <c r="I52" t="s">
        <v>93</v>
      </c>
      <c r="J52" t="s">
        <v>6</v>
      </c>
      <c r="K52" s="23" t="s">
        <v>6</v>
      </c>
      <c r="L52" s="22">
        <v>0</v>
      </c>
      <c r="M52" s="24">
        <v>1598</v>
      </c>
      <c r="N52">
        <v>2</v>
      </c>
      <c r="O52" s="24" t="str">
        <f>IF(COUNTIF($A$2:A52,A52)=1,SUMIFS(Export!$M$2:$M$662,Export!$A$2:$A$662,Export!$A52),"")</f>
        <v/>
      </c>
      <c r="P52" t="str">
        <f>TEXT(Export!$B52,"ddd")</f>
        <v>Fri</v>
      </c>
      <c r="Q52">
        <f>1/COUNTIF(Export!$A$2:$A$662,Export!$A52)</f>
        <v>0.2</v>
      </c>
    </row>
    <row r="53" spans="1:17" x14ac:dyDescent="0.25">
      <c r="A53">
        <v>201916</v>
      </c>
      <c r="B53" s="5">
        <v>45492</v>
      </c>
      <c r="C53">
        <v>123744</v>
      </c>
      <c r="D53">
        <v>300185</v>
      </c>
      <c r="E53" t="s">
        <v>92</v>
      </c>
      <c r="F53" t="s">
        <v>101</v>
      </c>
      <c r="G53">
        <v>1</v>
      </c>
      <c r="H53" s="22">
        <v>29.99</v>
      </c>
      <c r="I53" t="s">
        <v>93</v>
      </c>
      <c r="J53" t="s">
        <v>6</v>
      </c>
      <c r="K53" s="23" t="s">
        <v>6</v>
      </c>
      <c r="L53" s="22">
        <v>0</v>
      </c>
      <c r="M53" s="24">
        <v>29.99</v>
      </c>
      <c r="N53">
        <v>2</v>
      </c>
      <c r="O53" s="24" t="str">
        <f>IF(COUNTIF($A$2:A53,A53)=1,SUMIFS(Export!$M$2:$M$662,Export!$A$2:$A$662,Export!$A53),"")</f>
        <v/>
      </c>
      <c r="P53" t="str">
        <f>TEXT(Export!$B53,"ddd")</f>
        <v>Fri</v>
      </c>
      <c r="Q53">
        <f>1/COUNTIF(Export!$A$2:$A$662,Export!$A53)</f>
        <v>0.2</v>
      </c>
    </row>
    <row r="54" spans="1:17" x14ac:dyDescent="0.25">
      <c r="A54">
        <v>201916</v>
      </c>
      <c r="B54" s="5">
        <v>45492</v>
      </c>
      <c r="C54">
        <v>123744</v>
      </c>
      <c r="D54">
        <v>200558</v>
      </c>
      <c r="E54" t="s">
        <v>95</v>
      </c>
      <c r="F54" t="s">
        <v>105</v>
      </c>
      <c r="G54">
        <v>1</v>
      </c>
      <c r="H54" s="22">
        <v>18.989999999999998</v>
      </c>
      <c r="I54" t="s">
        <v>93</v>
      </c>
      <c r="J54" t="s">
        <v>6</v>
      </c>
      <c r="K54" s="23" t="s">
        <v>6</v>
      </c>
      <c r="L54" s="22">
        <v>0</v>
      </c>
      <c r="M54" s="24">
        <v>18.989999999999998</v>
      </c>
      <c r="N54">
        <v>2</v>
      </c>
      <c r="O54" s="24" t="str">
        <f>IF(COUNTIF($A$2:A54,A54)=1,SUMIFS(Export!$M$2:$M$662,Export!$A$2:$A$662,Export!$A54),"")</f>
        <v/>
      </c>
      <c r="P54" t="str">
        <f>TEXT(Export!$B54,"ddd")</f>
        <v>Fri</v>
      </c>
      <c r="Q54">
        <f>1/COUNTIF(Export!$A$2:$A$662,Export!$A54)</f>
        <v>0.2</v>
      </c>
    </row>
    <row r="55" spans="1:17" x14ac:dyDescent="0.25">
      <c r="A55">
        <v>201917</v>
      </c>
      <c r="B55" s="5">
        <v>45482</v>
      </c>
      <c r="C55">
        <v>122370</v>
      </c>
      <c r="D55">
        <v>200549</v>
      </c>
      <c r="E55" t="s">
        <v>95</v>
      </c>
      <c r="F55" t="s">
        <v>94</v>
      </c>
      <c r="G55">
        <v>1</v>
      </c>
      <c r="H55" s="22">
        <v>18.989999999999998</v>
      </c>
      <c r="I55" t="s">
        <v>93</v>
      </c>
      <c r="J55" t="s">
        <v>6</v>
      </c>
      <c r="K55" s="23" t="s">
        <v>6</v>
      </c>
      <c r="L55" s="22">
        <v>0</v>
      </c>
      <c r="M55" s="24">
        <v>18.989999999999998</v>
      </c>
      <c r="N55">
        <v>3</v>
      </c>
      <c r="O55" s="24">
        <f>IF(COUNTIF($A$2:A55,A55)=1,SUMIFS(Export!$M$2:$M$662,Export!$A$2:$A$662,Export!$A55),"")</f>
        <v>18.989999999999998</v>
      </c>
      <c r="P55" t="str">
        <f>TEXT(Export!$B55,"ddd")</f>
        <v>Tue</v>
      </c>
      <c r="Q55">
        <f>1/COUNTIF(Export!$A$2:$A$662,Export!$A55)</f>
        <v>1</v>
      </c>
    </row>
    <row r="56" spans="1:17" x14ac:dyDescent="0.25">
      <c r="A56">
        <v>201918</v>
      </c>
      <c r="B56" s="5">
        <v>45492</v>
      </c>
      <c r="C56">
        <v>121115</v>
      </c>
      <c r="D56">
        <v>200549</v>
      </c>
      <c r="E56" t="s">
        <v>95</v>
      </c>
      <c r="F56" t="s">
        <v>94</v>
      </c>
      <c r="G56">
        <v>1</v>
      </c>
      <c r="H56" s="22">
        <v>18.989999999999998</v>
      </c>
      <c r="I56" t="s">
        <v>93</v>
      </c>
      <c r="J56" t="s">
        <v>6</v>
      </c>
      <c r="K56" s="23" t="s">
        <v>6</v>
      </c>
      <c r="L56" s="22">
        <v>0</v>
      </c>
      <c r="M56" s="24">
        <v>18.989999999999998</v>
      </c>
      <c r="N56">
        <v>3</v>
      </c>
      <c r="O56" s="24">
        <f>IF(COUNTIF($A$2:A56,A56)=1,SUMIFS(Export!$M$2:$M$662,Export!$A$2:$A$662,Export!$A56),"")</f>
        <v>18.989999999999998</v>
      </c>
      <c r="P56" t="str">
        <f>TEXT(Export!$B56,"ddd")</f>
        <v>Fri</v>
      </c>
      <c r="Q56">
        <f>1/COUNTIF(Export!$A$2:$A$662,Export!$A56)</f>
        <v>1</v>
      </c>
    </row>
    <row r="57" spans="1:17" x14ac:dyDescent="0.25">
      <c r="A57">
        <v>201919</v>
      </c>
      <c r="B57" s="5">
        <v>45492</v>
      </c>
      <c r="C57">
        <v>112988</v>
      </c>
      <c r="D57">
        <v>200552</v>
      </c>
      <c r="E57" t="s">
        <v>95</v>
      </c>
      <c r="F57" t="s">
        <v>108</v>
      </c>
      <c r="G57">
        <v>1</v>
      </c>
      <c r="H57" s="22">
        <v>49.99</v>
      </c>
      <c r="I57" t="s">
        <v>93</v>
      </c>
      <c r="J57" t="s">
        <v>6</v>
      </c>
      <c r="K57" s="23" t="s">
        <v>6</v>
      </c>
      <c r="L57" s="22">
        <v>0</v>
      </c>
      <c r="M57" s="24">
        <v>49.99</v>
      </c>
      <c r="N57">
        <v>1</v>
      </c>
      <c r="O57" s="24">
        <f>IF(COUNTIF($A$2:A57,A57)=1,SUMIFS(Export!$M$2:$M$662,Export!$A$2:$A$662,Export!$A57),"")</f>
        <v>49.99</v>
      </c>
      <c r="P57" t="str">
        <f>TEXT(Export!$B57,"ddd")</f>
        <v>Fri</v>
      </c>
      <c r="Q57">
        <f>1/COUNTIF(Export!$A$2:$A$662,Export!$A57)</f>
        <v>1</v>
      </c>
    </row>
    <row r="58" spans="1:17" x14ac:dyDescent="0.25">
      <c r="A58">
        <v>201920</v>
      </c>
      <c r="B58" s="5">
        <v>45492</v>
      </c>
      <c r="C58">
        <v>110914</v>
      </c>
      <c r="D58">
        <v>300191</v>
      </c>
      <c r="E58" t="s">
        <v>92</v>
      </c>
      <c r="F58" t="s">
        <v>103</v>
      </c>
      <c r="G58">
        <v>1</v>
      </c>
      <c r="H58" s="22">
        <v>21.99</v>
      </c>
      <c r="I58" t="s">
        <v>93</v>
      </c>
      <c r="J58" t="s">
        <v>6</v>
      </c>
      <c r="K58" s="23" t="s">
        <v>6</v>
      </c>
      <c r="L58" s="22">
        <v>0</v>
      </c>
      <c r="M58" s="24">
        <v>21.99</v>
      </c>
      <c r="N58">
        <v>3</v>
      </c>
      <c r="O58" s="24">
        <f>IF(COUNTIF($A$2:A58,A58)=1,SUMIFS(Export!$M$2:$M$662,Export!$A$2:$A$662,Export!$A58),"")</f>
        <v>3943.93</v>
      </c>
      <c r="P58" t="str">
        <f>TEXT(Export!$B58,"ddd")</f>
        <v>Fri</v>
      </c>
      <c r="Q58">
        <f>1/COUNTIF(Export!$A$2:$A$662,Export!$A58)</f>
        <v>0.16666666666666666</v>
      </c>
    </row>
    <row r="59" spans="1:17" x14ac:dyDescent="0.25">
      <c r="A59">
        <v>201920</v>
      </c>
      <c r="B59" s="5">
        <v>45492</v>
      </c>
      <c r="C59">
        <v>110914</v>
      </c>
      <c r="D59">
        <v>200549</v>
      </c>
      <c r="E59" t="s">
        <v>95</v>
      </c>
      <c r="F59" t="s">
        <v>94</v>
      </c>
      <c r="G59">
        <v>3</v>
      </c>
      <c r="H59" s="22">
        <v>18.989999999999998</v>
      </c>
      <c r="I59" t="s">
        <v>93</v>
      </c>
      <c r="J59" t="s">
        <v>6</v>
      </c>
      <c r="K59" s="23" t="s">
        <v>6</v>
      </c>
      <c r="L59" s="22">
        <v>0</v>
      </c>
      <c r="M59" s="24">
        <v>56.97</v>
      </c>
      <c r="N59">
        <v>4</v>
      </c>
      <c r="O59" s="24" t="str">
        <f>IF(COUNTIF($A$2:A59,A59)=1,SUMIFS(Export!$M$2:$M$662,Export!$A$2:$A$662,Export!$A59),"")</f>
        <v/>
      </c>
      <c r="P59" t="str">
        <f>TEXT(Export!$B59,"ddd")</f>
        <v>Fri</v>
      </c>
      <c r="Q59">
        <f>1/COUNTIF(Export!$A$2:$A$662,Export!$A59)</f>
        <v>0.16666666666666666</v>
      </c>
    </row>
    <row r="60" spans="1:17" x14ac:dyDescent="0.25">
      <c r="A60">
        <v>201920</v>
      </c>
      <c r="B60" s="5">
        <v>45492</v>
      </c>
      <c r="C60">
        <v>110914</v>
      </c>
      <c r="D60">
        <v>100256</v>
      </c>
      <c r="E60" t="s">
        <v>98</v>
      </c>
      <c r="F60" t="s">
        <v>54</v>
      </c>
      <c r="G60">
        <v>2</v>
      </c>
      <c r="H60" s="22">
        <v>1499</v>
      </c>
      <c r="I60" t="s">
        <v>93</v>
      </c>
      <c r="J60" t="s">
        <v>6</v>
      </c>
      <c r="K60" s="23" t="s">
        <v>6</v>
      </c>
      <c r="L60" s="22">
        <v>0</v>
      </c>
      <c r="M60" s="24">
        <v>2998</v>
      </c>
      <c r="N60">
        <v>7</v>
      </c>
      <c r="O60" s="24" t="str">
        <f>IF(COUNTIF($A$2:A60,A60)=1,SUMIFS(Export!$M$2:$M$662,Export!$A$2:$A$662,Export!$A60),"")</f>
        <v/>
      </c>
      <c r="P60" t="str">
        <f>TEXT(Export!$B60,"ddd")</f>
        <v>Fri</v>
      </c>
      <c r="Q60">
        <f>1/COUNTIF(Export!$A$2:$A$662,Export!$A60)</f>
        <v>0.16666666666666666</v>
      </c>
    </row>
    <row r="61" spans="1:17" x14ac:dyDescent="0.25">
      <c r="A61">
        <v>201920</v>
      </c>
      <c r="B61" s="5">
        <v>45492</v>
      </c>
      <c r="C61">
        <v>110914</v>
      </c>
      <c r="D61">
        <v>300185</v>
      </c>
      <c r="E61" t="s">
        <v>92</v>
      </c>
      <c r="F61" t="s">
        <v>101</v>
      </c>
      <c r="G61">
        <v>1</v>
      </c>
      <c r="H61" s="22">
        <v>29.99</v>
      </c>
      <c r="I61" t="s">
        <v>93</v>
      </c>
      <c r="J61" t="s">
        <v>6</v>
      </c>
      <c r="K61" s="23" t="s">
        <v>6</v>
      </c>
      <c r="L61" s="22">
        <v>0</v>
      </c>
      <c r="M61" s="24">
        <v>29.99</v>
      </c>
      <c r="N61">
        <v>2</v>
      </c>
      <c r="O61" s="24" t="str">
        <f>IF(COUNTIF($A$2:A61,A61)=1,SUMIFS(Export!$M$2:$M$662,Export!$A$2:$A$662,Export!$A61),"")</f>
        <v/>
      </c>
      <c r="P61" t="str">
        <f>TEXT(Export!$B61,"ddd")</f>
        <v>Fri</v>
      </c>
      <c r="Q61">
        <f>1/COUNTIF(Export!$A$2:$A$662,Export!$A61)</f>
        <v>0.16666666666666666</v>
      </c>
    </row>
    <row r="62" spans="1:17" x14ac:dyDescent="0.25">
      <c r="A62">
        <v>201920</v>
      </c>
      <c r="B62" s="5">
        <v>45492</v>
      </c>
      <c r="C62">
        <v>110914</v>
      </c>
      <c r="D62">
        <v>200549</v>
      </c>
      <c r="E62" t="s">
        <v>95</v>
      </c>
      <c r="F62" t="s">
        <v>94</v>
      </c>
      <c r="G62">
        <v>2</v>
      </c>
      <c r="H62" s="22">
        <v>18.989999999999998</v>
      </c>
      <c r="I62" t="s">
        <v>93</v>
      </c>
      <c r="J62" t="s">
        <v>6</v>
      </c>
      <c r="K62" s="23" t="s">
        <v>6</v>
      </c>
      <c r="L62" s="22">
        <v>0</v>
      </c>
      <c r="M62" s="24">
        <v>37.979999999999997</v>
      </c>
      <c r="N62">
        <v>2</v>
      </c>
      <c r="O62" s="24" t="str">
        <f>IF(COUNTIF($A$2:A62,A62)=1,SUMIFS(Export!$M$2:$M$662,Export!$A$2:$A$662,Export!$A62),"")</f>
        <v/>
      </c>
      <c r="P62" t="str">
        <f>TEXT(Export!$B62,"ddd")</f>
        <v>Fri</v>
      </c>
      <c r="Q62">
        <f>1/COUNTIF(Export!$A$2:$A$662,Export!$A62)</f>
        <v>0.16666666666666666</v>
      </c>
    </row>
    <row r="63" spans="1:17" x14ac:dyDescent="0.25">
      <c r="A63">
        <v>201920</v>
      </c>
      <c r="B63" s="5">
        <v>45492</v>
      </c>
      <c r="C63">
        <v>110914</v>
      </c>
      <c r="D63">
        <v>100254</v>
      </c>
      <c r="E63" t="s">
        <v>98</v>
      </c>
      <c r="F63" t="s">
        <v>35</v>
      </c>
      <c r="G63">
        <v>1</v>
      </c>
      <c r="H63" s="22">
        <v>799</v>
      </c>
      <c r="I63" t="s">
        <v>93</v>
      </c>
      <c r="J63" t="s">
        <v>6</v>
      </c>
      <c r="K63" s="23" t="s">
        <v>6</v>
      </c>
      <c r="L63" s="22">
        <v>0</v>
      </c>
      <c r="M63" s="24">
        <v>799</v>
      </c>
      <c r="N63">
        <v>6</v>
      </c>
      <c r="O63" s="24" t="str">
        <f>IF(COUNTIF($A$2:A63,A63)=1,SUMIFS(Export!$M$2:$M$662,Export!$A$2:$A$662,Export!$A63),"")</f>
        <v/>
      </c>
      <c r="P63" t="str">
        <f>TEXT(Export!$B63,"ddd")</f>
        <v>Fri</v>
      </c>
      <c r="Q63">
        <f>1/COUNTIF(Export!$A$2:$A$662,Export!$A63)</f>
        <v>0.16666666666666666</v>
      </c>
    </row>
    <row r="64" spans="1:17" x14ac:dyDescent="0.25">
      <c r="A64">
        <v>201921</v>
      </c>
      <c r="B64" s="5">
        <v>45492</v>
      </c>
      <c r="C64">
        <v>117258</v>
      </c>
      <c r="D64">
        <v>100250</v>
      </c>
      <c r="E64" t="s">
        <v>98</v>
      </c>
      <c r="F64" t="s">
        <v>51</v>
      </c>
      <c r="G64">
        <v>2</v>
      </c>
      <c r="H64" s="22">
        <v>189</v>
      </c>
      <c r="I64" t="s">
        <v>93</v>
      </c>
      <c r="J64" t="s">
        <v>6</v>
      </c>
      <c r="K64" s="23" t="s">
        <v>6</v>
      </c>
      <c r="L64" s="22">
        <v>0</v>
      </c>
      <c r="M64" s="24">
        <v>378</v>
      </c>
      <c r="N64">
        <v>6</v>
      </c>
      <c r="O64" s="24">
        <f>IF(COUNTIF($A$2:A64,A64)=1,SUMIFS(Export!$M$2:$M$662,Export!$A$2:$A$662,Export!$A64),"")</f>
        <v>378</v>
      </c>
      <c r="P64" t="str">
        <f>TEXT(Export!$B64,"ddd")</f>
        <v>Fri</v>
      </c>
      <c r="Q64">
        <f>1/COUNTIF(Export!$A$2:$A$662,Export!$A64)</f>
        <v>1</v>
      </c>
    </row>
    <row r="65" spans="1:17" x14ac:dyDescent="0.25">
      <c r="A65">
        <v>201922</v>
      </c>
      <c r="B65" s="5">
        <v>45492</v>
      </c>
      <c r="C65">
        <v>125069</v>
      </c>
      <c r="D65">
        <v>200549</v>
      </c>
      <c r="E65" t="s">
        <v>95</v>
      </c>
      <c r="F65" t="s">
        <v>94</v>
      </c>
      <c r="G65">
        <v>1</v>
      </c>
      <c r="H65" s="22">
        <v>18.989999999999998</v>
      </c>
      <c r="I65" t="s">
        <v>18</v>
      </c>
      <c r="J65" t="s">
        <v>104</v>
      </c>
      <c r="K65" s="23">
        <v>0.15</v>
      </c>
      <c r="L65" s="22">
        <v>2.8484999999999996</v>
      </c>
      <c r="M65" s="24">
        <v>16.141500000000001</v>
      </c>
      <c r="N65">
        <v>1</v>
      </c>
      <c r="O65" s="24">
        <f>IF(COUNTIF($A$2:A65,A65)=1,SUMIFS(Export!$M$2:$M$662,Export!$A$2:$A$662,Export!$A65),"")</f>
        <v>695.29149999999993</v>
      </c>
      <c r="P65" t="str">
        <f>TEXT(Export!$B65,"ddd")</f>
        <v>Fri</v>
      </c>
      <c r="Q65">
        <f>1/COUNTIF(Export!$A$2:$A$662,Export!$A65)</f>
        <v>0.5</v>
      </c>
    </row>
    <row r="66" spans="1:17" x14ac:dyDescent="0.25">
      <c r="A66">
        <v>201922</v>
      </c>
      <c r="B66" s="5">
        <v>45492</v>
      </c>
      <c r="C66">
        <v>125069</v>
      </c>
      <c r="D66">
        <v>100254</v>
      </c>
      <c r="E66" t="s">
        <v>98</v>
      </c>
      <c r="F66" t="s">
        <v>35</v>
      </c>
      <c r="G66">
        <v>1</v>
      </c>
      <c r="H66" s="22">
        <v>799</v>
      </c>
      <c r="I66" t="s">
        <v>18</v>
      </c>
      <c r="J66" t="s">
        <v>104</v>
      </c>
      <c r="K66" s="23">
        <v>0.15</v>
      </c>
      <c r="L66" s="22">
        <v>119.85</v>
      </c>
      <c r="M66" s="24">
        <v>679.15</v>
      </c>
      <c r="N66">
        <v>2</v>
      </c>
      <c r="O66" s="24" t="str">
        <f>IF(COUNTIF($A$2:A66,A66)=1,SUMIFS(Export!$M$2:$M$662,Export!$A$2:$A$662,Export!$A66),"")</f>
        <v/>
      </c>
      <c r="P66" t="str">
        <f>TEXT(Export!$B66,"ddd")</f>
        <v>Fri</v>
      </c>
      <c r="Q66">
        <f>1/COUNTIF(Export!$A$2:$A$662,Export!$A66)</f>
        <v>0.5</v>
      </c>
    </row>
    <row r="67" spans="1:17" x14ac:dyDescent="0.25">
      <c r="A67">
        <v>201923</v>
      </c>
      <c r="B67" s="5">
        <v>45485</v>
      </c>
      <c r="C67">
        <v>109303</v>
      </c>
      <c r="D67">
        <v>200550</v>
      </c>
      <c r="E67" t="s">
        <v>95</v>
      </c>
      <c r="F67" t="s">
        <v>109</v>
      </c>
      <c r="G67">
        <v>1</v>
      </c>
      <c r="H67" s="22">
        <v>15.99</v>
      </c>
      <c r="I67" t="s">
        <v>93</v>
      </c>
      <c r="J67" t="s">
        <v>6</v>
      </c>
      <c r="K67" s="23" t="s">
        <v>6</v>
      </c>
      <c r="L67" s="22">
        <v>0</v>
      </c>
      <c r="M67" s="24">
        <v>15.99</v>
      </c>
      <c r="N67">
        <v>4</v>
      </c>
      <c r="O67" s="24">
        <f>IF(COUNTIF($A$2:A67,A67)=1,SUMIFS(Export!$M$2:$M$662,Export!$A$2:$A$662,Export!$A67),"")</f>
        <v>1039.95</v>
      </c>
      <c r="P67" t="str">
        <f>TEXT(Export!$B67,"ddd")</f>
        <v>Fri</v>
      </c>
      <c r="Q67">
        <f>1/COUNTIF(Export!$A$2:$A$662,Export!$A67)</f>
        <v>0.25</v>
      </c>
    </row>
    <row r="68" spans="1:17" x14ac:dyDescent="0.25">
      <c r="A68">
        <v>201923</v>
      </c>
      <c r="B68" s="5">
        <v>45485</v>
      </c>
      <c r="C68">
        <v>109303</v>
      </c>
      <c r="D68">
        <v>100254</v>
      </c>
      <c r="E68" t="s">
        <v>98</v>
      </c>
      <c r="F68" t="s">
        <v>35</v>
      </c>
      <c r="G68">
        <v>1</v>
      </c>
      <c r="H68" s="22">
        <v>799</v>
      </c>
      <c r="I68" t="s">
        <v>93</v>
      </c>
      <c r="J68" t="s">
        <v>6</v>
      </c>
      <c r="K68" s="23" t="s">
        <v>6</v>
      </c>
      <c r="L68" s="22">
        <v>0</v>
      </c>
      <c r="M68" s="24">
        <v>799</v>
      </c>
      <c r="N68">
        <v>4</v>
      </c>
      <c r="O68" s="24" t="str">
        <f>IF(COUNTIF($A$2:A68,A68)=1,SUMIFS(Export!$M$2:$M$662,Export!$A$2:$A$662,Export!$A68),"")</f>
        <v/>
      </c>
      <c r="P68" t="str">
        <f>TEXT(Export!$B68,"ddd")</f>
        <v>Fri</v>
      </c>
      <c r="Q68">
        <f>1/COUNTIF(Export!$A$2:$A$662,Export!$A68)</f>
        <v>0.25</v>
      </c>
    </row>
    <row r="69" spans="1:17" x14ac:dyDescent="0.25">
      <c r="A69">
        <v>201923</v>
      </c>
      <c r="B69" s="5">
        <v>45485</v>
      </c>
      <c r="C69">
        <v>109303</v>
      </c>
      <c r="D69">
        <v>300185</v>
      </c>
      <c r="E69" t="s">
        <v>92</v>
      </c>
      <c r="F69" t="s">
        <v>101</v>
      </c>
      <c r="G69">
        <v>1</v>
      </c>
      <c r="H69" s="22">
        <v>29.99</v>
      </c>
      <c r="I69" t="s">
        <v>93</v>
      </c>
      <c r="J69" t="s">
        <v>6</v>
      </c>
      <c r="K69" s="23" t="s">
        <v>6</v>
      </c>
      <c r="L69" s="22">
        <v>0</v>
      </c>
      <c r="M69" s="24">
        <v>29.99</v>
      </c>
      <c r="N69">
        <v>3</v>
      </c>
      <c r="O69" s="24" t="str">
        <f>IF(COUNTIF($A$2:A69,A69)=1,SUMIFS(Export!$M$2:$M$662,Export!$A$2:$A$662,Export!$A69),"")</f>
        <v/>
      </c>
      <c r="P69" t="str">
        <f>TEXT(Export!$B69,"ddd")</f>
        <v>Fri</v>
      </c>
      <c r="Q69">
        <f>1/COUNTIF(Export!$A$2:$A$662,Export!$A69)</f>
        <v>0.25</v>
      </c>
    </row>
    <row r="70" spans="1:17" x14ac:dyDescent="0.25">
      <c r="A70">
        <v>201923</v>
      </c>
      <c r="B70" s="5">
        <v>45485</v>
      </c>
      <c r="C70">
        <v>109303</v>
      </c>
      <c r="D70">
        <v>200556</v>
      </c>
      <c r="E70" t="s">
        <v>95</v>
      </c>
      <c r="F70" t="s">
        <v>96</v>
      </c>
      <c r="G70">
        <v>3</v>
      </c>
      <c r="H70" s="22">
        <v>64.989999999999995</v>
      </c>
      <c r="I70" t="s">
        <v>93</v>
      </c>
      <c r="J70" t="s">
        <v>6</v>
      </c>
      <c r="K70" s="23" t="s">
        <v>6</v>
      </c>
      <c r="L70" s="22">
        <v>0</v>
      </c>
      <c r="M70" s="24">
        <v>194.96999999999997</v>
      </c>
      <c r="N70">
        <v>3</v>
      </c>
      <c r="O70" s="24" t="str">
        <f>IF(COUNTIF($A$2:A70,A70)=1,SUMIFS(Export!$M$2:$M$662,Export!$A$2:$A$662,Export!$A70),"")</f>
        <v/>
      </c>
      <c r="P70" t="str">
        <f>TEXT(Export!$B70,"ddd")</f>
        <v>Fri</v>
      </c>
      <c r="Q70">
        <f>1/COUNTIF(Export!$A$2:$A$662,Export!$A70)</f>
        <v>0.25</v>
      </c>
    </row>
    <row r="71" spans="1:17" x14ac:dyDescent="0.25">
      <c r="A71">
        <v>201924</v>
      </c>
      <c r="B71" s="5">
        <v>45494</v>
      </c>
      <c r="C71">
        <v>128827</v>
      </c>
      <c r="D71">
        <v>300187</v>
      </c>
      <c r="E71" t="s">
        <v>92</v>
      </c>
      <c r="F71" t="s">
        <v>110</v>
      </c>
      <c r="G71">
        <v>1</v>
      </c>
      <c r="H71" s="22">
        <v>54.99</v>
      </c>
      <c r="I71" t="s">
        <v>93</v>
      </c>
      <c r="J71" t="s">
        <v>6</v>
      </c>
      <c r="K71" s="23" t="s">
        <v>6</v>
      </c>
      <c r="L71" s="22">
        <v>0</v>
      </c>
      <c r="M71" s="24">
        <v>54.99</v>
      </c>
      <c r="N71">
        <v>1</v>
      </c>
      <c r="O71" s="24">
        <f>IF(COUNTIF($A$2:A71,A71)=1,SUMIFS(Export!$M$2:$M$662,Export!$A$2:$A$662,Export!$A71),"")</f>
        <v>278.94</v>
      </c>
      <c r="P71" t="str">
        <f>TEXT(Export!$B71,"ddd")</f>
        <v>Sun</v>
      </c>
      <c r="Q71">
        <f>1/COUNTIF(Export!$A$2:$A$662,Export!$A71)</f>
        <v>0.25</v>
      </c>
    </row>
    <row r="72" spans="1:17" x14ac:dyDescent="0.25">
      <c r="A72">
        <v>201924</v>
      </c>
      <c r="B72" s="5">
        <v>45494</v>
      </c>
      <c r="C72">
        <v>128827</v>
      </c>
      <c r="D72">
        <v>200559</v>
      </c>
      <c r="E72" t="s">
        <v>95</v>
      </c>
      <c r="F72" t="s">
        <v>97</v>
      </c>
      <c r="G72">
        <v>2</v>
      </c>
      <c r="H72" s="22">
        <v>59.99</v>
      </c>
      <c r="I72" t="s">
        <v>93</v>
      </c>
      <c r="J72" t="s">
        <v>6</v>
      </c>
      <c r="K72" s="23" t="s">
        <v>6</v>
      </c>
      <c r="L72" s="22">
        <v>0</v>
      </c>
      <c r="M72" s="24">
        <v>119.98</v>
      </c>
      <c r="N72">
        <v>1</v>
      </c>
      <c r="O72" s="24" t="str">
        <f>IF(COUNTIF($A$2:A72,A72)=1,SUMIFS(Export!$M$2:$M$662,Export!$A$2:$A$662,Export!$A72),"")</f>
        <v/>
      </c>
      <c r="P72" t="str">
        <f>TEXT(Export!$B72,"ddd")</f>
        <v>Sun</v>
      </c>
      <c r="Q72">
        <f>1/COUNTIF(Export!$A$2:$A$662,Export!$A72)</f>
        <v>0.25</v>
      </c>
    </row>
    <row r="73" spans="1:17" x14ac:dyDescent="0.25">
      <c r="A73">
        <v>201924</v>
      </c>
      <c r="B73" s="5">
        <v>45494</v>
      </c>
      <c r="C73">
        <v>128827</v>
      </c>
      <c r="D73">
        <v>200559</v>
      </c>
      <c r="E73" t="s">
        <v>95</v>
      </c>
      <c r="F73" t="s">
        <v>97</v>
      </c>
      <c r="G73">
        <v>1</v>
      </c>
      <c r="H73" s="22">
        <v>59.99</v>
      </c>
      <c r="I73" t="s">
        <v>93</v>
      </c>
      <c r="J73" t="s">
        <v>6</v>
      </c>
      <c r="K73" s="23" t="s">
        <v>6</v>
      </c>
      <c r="L73" s="22">
        <v>0</v>
      </c>
      <c r="M73" s="24">
        <v>59.99</v>
      </c>
      <c r="N73">
        <v>4</v>
      </c>
      <c r="O73" s="24" t="str">
        <f>IF(COUNTIF($A$2:A73,A73)=1,SUMIFS(Export!$M$2:$M$662,Export!$A$2:$A$662,Export!$A73),"")</f>
        <v/>
      </c>
      <c r="P73" t="str">
        <f>TEXT(Export!$B73,"ddd")</f>
        <v>Sun</v>
      </c>
      <c r="Q73">
        <f>1/COUNTIF(Export!$A$2:$A$662,Export!$A73)</f>
        <v>0.25</v>
      </c>
    </row>
    <row r="74" spans="1:17" x14ac:dyDescent="0.25">
      <c r="A74">
        <v>201924</v>
      </c>
      <c r="B74" s="5">
        <v>45494</v>
      </c>
      <c r="C74">
        <v>128827</v>
      </c>
      <c r="D74">
        <v>300191</v>
      </c>
      <c r="E74" t="s">
        <v>92</v>
      </c>
      <c r="F74" t="s">
        <v>103</v>
      </c>
      <c r="G74">
        <v>2</v>
      </c>
      <c r="H74" s="22">
        <v>21.99</v>
      </c>
      <c r="I74" t="s">
        <v>93</v>
      </c>
      <c r="J74" t="s">
        <v>6</v>
      </c>
      <c r="K74" s="23" t="s">
        <v>6</v>
      </c>
      <c r="L74" s="22">
        <v>0</v>
      </c>
      <c r="M74" s="24">
        <v>43.98</v>
      </c>
      <c r="N74">
        <v>3</v>
      </c>
      <c r="O74" s="24" t="str">
        <f>IF(COUNTIF($A$2:A74,A74)=1,SUMIFS(Export!$M$2:$M$662,Export!$A$2:$A$662,Export!$A74),"")</f>
        <v/>
      </c>
      <c r="P74" t="str">
        <f>TEXT(Export!$B74,"ddd")</f>
        <v>Sun</v>
      </c>
      <c r="Q74">
        <f>1/COUNTIF(Export!$A$2:$A$662,Export!$A74)</f>
        <v>0.25</v>
      </c>
    </row>
    <row r="75" spans="1:17" x14ac:dyDescent="0.25">
      <c r="A75">
        <v>201925</v>
      </c>
      <c r="B75" s="5">
        <v>45486</v>
      </c>
      <c r="C75">
        <v>112270</v>
      </c>
      <c r="D75">
        <v>200559</v>
      </c>
      <c r="E75" t="s">
        <v>95</v>
      </c>
      <c r="F75" t="s">
        <v>97</v>
      </c>
      <c r="G75">
        <v>4</v>
      </c>
      <c r="H75" s="22">
        <v>59.99</v>
      </c>
      <c r="I75" t="s">
        <v>93</v>
      </c>
      <c r="J75" t="s">
        <v>6</v>
      </c>
      <c r="K75" s="23" t="s">
        <v>6</v>
      </c>
      <c r="L75" s="22">
        <v>0</v>
      </c>
      <c r="M75" s="24">
        <v>239.96</v>
      </c>
      <c r="N75">
        <v>3</v>
      </c>
      <c r="O75" s="24">
        <f>IF(COUNTIF($A$2:A75,A75)=1,SUMIFS(Export!$M$2:$M$662,Export!$A$2:$A$662,Export!$A75),"")</f>
        <v>239.96</v>
      </c>
      <c r="P75" t="str">
        <f>TEXT(Export!$B75,"ddd")</f>
        <v>Sat</v>
      </c>
      <c r="Q75">
        <f>1/COUNTIF(Export!$A$2:$A$662,Export!$A75)</f>
        <v>1</v>
      </c>
    </row>
    <row r="76" spans="1:17" x14ac:dyDescent="0.25">
      <c r="A76">
        <v>201926</v>
      </c>
      <c r="B76" s="5">
        <v>45484</v>
      </c>
      <c r="C76">
        <v>103744</v>
      </c>
      <c r="D76">
        <v>100254</v>
      </c>
      <c r="E76" t="s">
        <v>98</v>
      </c>
      <c r="F76" t="s">
        <v>35</v>
      </c>
      <c r="G76">
        <v>1</v>
      </c>
      <c r="H76" s="22">
        <v>799</v>
      </c>
      <c r="I76" t="s">
        <v>93</v>
      </c>
      <c r="J76" t="s">
        <v>6</v>
      </c>
      <c r="K76" s="23" t="s">
        <v>6</v>
      </c>
      <c r="L76" s="22">
        <v>0</v>
      </c>
      <c r="M76" s="24">
        <v>799</v>
      </c>
      <c r="N76">
        <v>2</v>
      </c>
      <c r="O76" s="24">
        <f>IF(COUNTIF($A$2:A76,A76)=1,SUMIFS(Export!$M$2:$M$662,Export!$A$2:$A$662,Export!$A76),"")</f>
        <v>799</v>
      </c>
      <c r="P76" t="str">
        <f>TEXT(Export!$B76,"ddd")</f>
        <v>Thu</v>
      </c>
      <c r="Q76">
        <f>1/COUNTIF(Export!$A$2:$A$662,Export!$A76)</f>
        <v>1</v>
      </c>
    </row>
    <row r="77" spans="1:17" x14ac:dyDescent="0.25">
      <c r="A77">
        <v>201927</v>
      </c>
      <c r="B77" s="5">
        <v>45485</v>
      </c>
      <c r="C77">
        <v>109372</v>
      </c>
      <c r="D77">
        <v>200559</v>
      </c>
      <c r="E77" t="s">
        <v>95</v>
      </c>
      <c r="F77" t="s">
        <v>97</v>
      </c>
      <c r="G77">
        <v>1</v>
      </c>
      <c r="H77" s="22">
        <v>59.99</v>
      </c>
      <c r="I77" t="s">
        <v>93</v>
      </c>
      <c r="J77" t="s">
        <v>6</v>
      </c>
      <c r="K77" s="23" t="s">
        <v>6</v>
      </c>
      <c r="L77" s="22">
        <v>0</v>
      </c>
      <c r="M77" s="24">
        <v>59.99</v>
      </c>
      <c r="N77">
        <v>2</v>
      </c>
      <c r="O77" s="24">
        <f>IF(COUNTIF($A$2:A77,A77)=1,SUMIFS(Export!$M$2:$M$662,Export!$A$2:$A$662,Export!$A77),"")</f>
        <v>59.99</v>
      </c>
      <c r="P77" t="str">
        <f>TEXT(Export!$B77,"ddd")</f>
        <v>Fri</v>
      </c>
      <c r="Q77">
        <f>1/COUNTIF(Export!$A$2:$A$662,Export!$A77)</f>
        <v>1</v>
      </c>
    </row>
    <row r="78" spans="1:17" x14ac:dyDescent="0.25">
      <c r="A78">
        <v>201928</v>
      </c>
      <c r="B78" s="5">
        <v>45492</v>
      </c>
      <c r="C78">
        <v>121811</v>
      </c>
      <c r="D78">
        <v>100251</v>
      </c>
      <c r="E78" t="s">
        <v>98</v>
      </c>
      <c r="F78" t="s">
        <v>30</v>
      </c>
      <c r="G78">
        <v>1</v>
      </c>
      <c r="H78" s="22">
        <v>399</v>
      </c>
      <c r="I78" t="s">
        <v>93</v>
      </c>
      <c r="J78" t="s">
        <v>6</v>
      </c>
      <c r="K78" s="23" t="s">
        <v>6</v>
      </c>
      <c r="L78" s="22">
        <v>0</v>
      </c>
      <c r="M78" s="24">
        <v>399</v>
      </c>
      <c r="N78">
        <v>3</v>
      </c>
      <c r="O78" s="24">
        <f>IF(COUNTIF($A$2:A78,A78)=1,SUMIFS(Export!$M$2:$M$662,Export!$A$2:$A$662,Export!$A78),"")</f>
        <v>638.93000000000006</v>
      </c>
      <c r="P78" t="str">
        <f>TEXT(Export!$B78,"ddd")</f>
        <v>Fri</v>
      </c>
      <c r="Q78">
        <f>1/COUNTIF(Export!$A$2:$A$662,Export!$A78)</f>
        <v>0.25</v>
      </c>
    </row>
    <row r="79" spans="1:17" x14ac:dyDescent="0.25">
      <c r="A79">
        <v>201928</v>
      </c>
      <c r="B79" s="5">
        <v>45492</v>
      </c>
      <c r="C79">
        <v>121811</v>
      </c>
      <c r="D79">
        <v>300185</v>
      </c>
      <c r="E79" t="s">
        <v>92</v>
      </c>
      <c r="F79" t="s">
        <v>101</v>
      </c>
      <c r="G79">
        <v>1</v>
      </c>
      <c r="H79" s="22">
        <v>29.99</v>
      </c>
      <c r="I79" t="s">
        <v>93</v>
      </c>
      <c r="J79" t="s">
        <v>6</v>
      </c>
      <c r="K79" s="23" t="s">
        <v>6</v>
      </c>
      <c r="L79" s="22">
        <v>0</v>
      </c>
      <c r="M79" s="24">
        <v>29.99</v>
      </c>
      <c r="N79">
        <v>4</v>
      </c>
      <c r="O79" s="24" t="str">
        <f>IF(COUNTIF($A$2:A79,A79)=1,SUMIFS(Export!$M$2:$M$662,Export!$A$2:$A$662,Export!$A79),"")</f>
        <v/>
      </c>
      <c r="P79" t="str">
        <f>TEXT(Export!$B79,"ddd")</f>
        <v>Fri</v>
      </c>
      <c r="Q79">
        <f>1/COUNTIF(Export!$A$2:$A$662,Export!$A79)</f>
        <v>0.25</v>
      </c>
    </row>
    <row r="80" spans="1:17" x14ac:dyDescent="0.25">
      <c r="A80">
        <v>201928</v>
      </c>
      <c r="B80" s="5">
        <v>45492</v>
      </c>
      <c r="C80">
        <v>121811</v>
      </c>
      <c r="D80">
        <v>200559</v>
      </c>
      <c r="E80" t="s">
        <v>95</v>
      </c>
      <c r="F80" t="s">
        <v>97</v>
      </c>
      <c r="G80">
        <v>1</v>
      </c>
      <c r="H80" s="22">
        <v>59.99</v>
      </c>
      <c r="I80" t="s">
        <v>93</v>
      </c>
      <c r="J80" t="s">
        <v>6</v>
      </c>
      <c r="K80" s="23" t="s">
        <v>6</v>
      </c>
      <c r="L80" s="22">
        <v>0</v>
      </c>
      <c r="M80" s="24">
        <v>59.99</v>
      </c>
      <c r="N80">
        <v>1</v>
      </c>
      <c r="O80" s="24" t="str">
        <f>IF(COUNTIF($A$2:A80,A80)=1,SUMIFS(Export!$M$2:$M$662,Export!$A$2:$A$662,Export!$A80),"")</f>
        <v/>
      </c>
      <c r="P80" t="str">
        <f>TEXT(Export!$B80,"ddd")</f>
        <v>Fri</v>
      </c>
      <c r="Q80">
        <f>1/COUNTIF(Export!$A$2:$A$662,Export!$A80)</f>
        <v>0.25</v>
      </c>
    </row>
    <row r="81" spans="1:17" x14ac:dyDescent="0.25">
      <c r="A81">
        <v>201928</v>
      </c>
      <c r="B81" s="5">
        <v>45492</v>
      </c>
      <c r="C81">
        <v>121811</v>
      </c>
      <c r="D81">
        <v>300185</v>
      </c>
      <c r="E81" t="s">
        <v>92</v>
      </c>
      <c r="F81" t="s">
        <v>101</v>
      </c>
      <c r="G81">
        <v>5</v>
      </c>
      <c r="H81" s="22">
        <v>29.99</v>
      </c>
      <c r="I81" t="s">
        <v>93</v>
      </c>
      <c r="J81" t="s">
        <v>6</v>
      </c>
      <c r="K81" s="23" t="s">
        <v>6</v>
      </c>
      <c r="L81" s="22">
        <v>0</v>
      </c>
      <c r="M81" s="24">
        <v>149.94999999999999</v>
      </c>
      <c r="N81">
        <v>4</v>
      </c>
      <c r="O81" s="24" t="str">
        <f>IF(COUNTIF($A$2:A81,A81)=1,SUMIFS(Export!$M$2:$M$662,Export!$A$2:$A$662,Export!$A81),"")</f>
        <v/>
      </c>
      <c r="P81" t="str">
        <f>TEXT(Export!$B81,"ddd")</f>
        <v>Fri</v>
      </c>
      <c r="Q81">
        <f>1/COUNTIF(Export!$A$2:$A$662,Export!$A81)</f>
        <v>0.25</v>
      </c>
    </row>
    <row r="82" spans="1:17" x14ac:dyDescent="0.25">
      <c r="A82">
        <v>201929</v>
      </c>
      <c r="B82" s="5">
        <v>45493</v>
      </c>
      <c r="C82">
        <v>105170</v>
      </c>
      <c r="D82">
        <v>200553</v>
      </c>
      <c r="E82" t="s">
        <v>95</v>
      </c>
      <c r="F82" t="s">
        <v>107</v>
      </c>
      <c r="G82">
        <v>1</v>
      </c>
      <c r="H82" s="22">
        <v>29.99</v>
      </c>
      <c r="I82" t="s">
        <v>93</v>
      </c>
      <c r="J82" t="s">
        <v>6</v>
      </c>
      <c r="K82" s="23" t="s">
        <v>6</v>
      </c>
      <c r="L82" s="22">
        <v>0</v>
      </c>
      <c r="M82" s="24">
        <v>29.99</v>
      </c>
      <c r="N82">
        <v>2</v>
      </c>
      <c r="O82" s="24">
        <f>IF(COUNTIF($A$2:A82,A82)=1,SUMIFS(Export!$M$2:$M$662,Export!$A$2:$A$662,Export!$A82),"")</f>
        <v>29.99</v>
      </c>
      <c r="P82" t="str">
        <f>TEXT(Export!$B82,"ddd")</f>
        <v>Sat</v>
      </c>
      <c r="Q82">
        <f>1/COUNTIF(Export!$A$2:$A$662,Export!$A82)</f>
        <v>1</v>
      </c>
    </row>
    <row r="83" spans="1:17" x14ac:dyDescent="0.25">
      <c r="A83">
        <v>201930</v>
      </c>
      <c r="B83" s="5">
        <v>45484</v>
      </c>
      <c r="C83">
        <v>106328</v>
      </c>
      <c r="D83">
        <v>300185</v>
      </c>
      <c r="E83" t="s">
        <v>92</v>
      </c>
      <c r="F83" t="s">
        <v>101</v>
      </c>
      <c r="G83">
        <v>1</v>
      </c>
      <c r="H83" s="22">
        <v>29.99</v>
      </c>
      <c r="I83" t="s">
        <v>93</v>
      </c>
      <c r="J83" t="s">
        <v>6</v>
      </c>
      <c r="K83" s="23" t="s">
        <v>6</v>
      </c>
      <c r="L83" s="22">
        <v>0</v>
      </c>
      <c r="M83" s="24">
        <v>29.99</v>
      </c>
      <c r="N83">
        <v>3</v>
      </c>
      <c r="O83" s="24">
        <f>IF(COUNTIF($A$2:A83,A83)=1,SUMIFS(Export!$M$2:$M$662,Export!$A$2:$A$662,Export!$A83),"")</f>
        <v>727.97</v>
      </c>
      <c r="P83" t="str">
        <f>TEXT(Export!$B83,"ddd")</f>
        <v>Thu</v>
      </c>
      <c r="Q83">
        <f>1/COUNTIF(Export!$A$2:$A$662,Export!$A83)</f>
        <v>0.2</v>
      </c>
    </row>
    <row r="84" spans="1:17" x14ac:dyDescent="0.25">
      <c r="A84">
        <v>201930</v>
      </c>
      <c r="B84" s="5">
        <v>45484</v>
      </c>
      <c r="C84">
        <v>106328</v>
      </c>
      <c r="D84">
        <v>100252</v>
      </c>
      <c r="E84" t="s">
        <v>98</v>
      </c>
      <c r="F84" t="s">
        <v>33</v>
      </c>
      <c r="G84">
        <v>1</v>
      </c>
      <c r="H84" s="22">
        <v>449</v>
      </c>
      <c r="I84" t="s">
        <v>93</v>
      </c>
      <c r="J84" t="s">
        <v>6</v>
      </c>
      <c r="K84" s="23" t="s">
        <v>6</v>
      </c>
      <c r="L84" s="22">
        <v>0</v>
      </c>
      <c r="M84" s="24">
        <v>449</v>
      </c>
      <c r="N84">
        <v>4</v>
      </c>
      <c r="O84" s="24" t="str">
        <f>IF(COUNTIF($A$2:A84,A84)=1,SUMIFS(Export!$M$2:$M$662,Export!$A$2:$A$662,Export!$A84),"")</f>
        <v/>
      </c>
      <c r="P84" t="str">
        <f>TEXT(Export!$B84,"ddd")</f>
        <v>Thu</v>
      </c>
      <c r="Q84">
        <f>1/COUNTIF(Export!$A$2:$A$662,Export!$A84)</f>
        <v>0.2</v>
      </c>
    </row>
    <row r="85" spans="1:17" x14ac:dyDescent="0.25">
      <c r="A85">
        <v>201930</v>
      </c>
      <c r="B85" s="5">
        <v>45484</v>
      </c>
      <c r="C85">
        <v>106328</v>
      </c>
      <c r="D85">
        <v>100250</v>
      </c>
      <c r="E85" t="s">
        <v>98</v>
      </c>
      <c r="F85" t="s">
        <v>51</v>
      </c>
      <c r="G85">
        <v>1</v>
      </c>
      <c r="H85" s="22">
        <v>189</v>
      </c>
      <c r="I85" t="s">
        <v>93</v>
      </c>
      <c r="J85" t="s">
        <v>6</v>
      </c>
      <c r="K85" s="23" t="s">
        <v>6</v>
      </c>
      <c r="L85" s="22">
        <v>0</v>
      </c>
      <c r="M85" s="24">
        <v>189</v>
      </c>
      <c r="N85">
        <v>7</v>
      </c>
      <c r="O85" s="24" t="str">
        <f>IF(COUNTIF($A$2:A85,A85)=1,SUMIFS(Export!$M$2:$M$662,Export!$A$2:$A$662,Export!$A85),"")</f>
        <v/>
      </c>
      <c r="P85" t="str">
        <f>TEXT(Export!$B85,"ddd")</f>
        <v>Thu</v>
      </c>
      <c r="Q85">
        <f>1/COUNTIF(Export!$A$2:$A$662,Export!$A85)</f>
        <v>0.2</v>
      </c>
    </row>
    <row r="86" spans="1:17" x14ac:dyDescent="0.25">
      <c r="A86">
        <v>201930</v>
      </c>
      <c r="B86" s="5">
        <v>45484</v>
      </c>
      <c r="C86">
        <v>106328</v>
      </c>
      <c r="D86">
        <v>300185</v>
      </c>
      <c r="E86" t="s">
        <v>92</v>
      </c>
      <c r="F86" t="s">
        <v>101</v>
      </c>
      <c r="G86">
        <v>1</v>
      </c>
      <c r="H86" s="22">
        <v>29.99</v>
      </c>
      <c r="I86" t="s">
        <v>93</v>
      </c>
      <c r="J86" t="s">
        <v>6</v>
      </c>
      <c r="K86" s="23" t="s">
        <v>6</v>
      </c>
      <c r="L86" s="22">
        <v>0</v>
      </c>
      <c r="M86" s="24">
        <v>29.99</v>
      </c>
      <c r="N86">
        <v>3</v>
      </c>
      <c r="O86" s="24" t="str">
        <f>IF(COUNTIF($A$2:A86,A86)=1,SUMIFS(Export!$M$2:$M$662,Export!$A$2:$A$662,Export!$A86),"")</f>
        <v/>
      </c>
      <c r="P86" t="str">
        <f>TEXT(Export!$B86,"ddd")</f>
        <v>Thu</v>
      </c>
      <c r="Q86">
        <f>1/COUNTIF(Export!$A$2:$A$662,Export!$A86)</f>
        <v>0.2</v>
      </c>
    </row>
    <row r="87" spans="1:17" x14ac:dyDescent="0.25">
      <c r="A87">
        <v>201930</v>
      </c>
      <c r="B87" s="5">
        <v>45484</v>
      </c>
      <c r="C87">
        <v>106328</v>
      </c>
      <c r="D87">
        <v>300185</v>
      </c>
      <c r="E87" t="s">
        <v>92</v>
      </c>
      <c r="F87" t="s">
        <v>101</v>
      </c>
      <c r="G87">
        <v>1</v>
      </c>
      <c r="H87" s="22">
        <v>29.99</v>
      </c>
      <c r="I87" t="s">
        <v>93</v>
      </c>
      <c r="J87" t="s">
        <v>6</v>
      </c>
      <c r="K87" s="23" t="s">
        <v>6</v>
      </c>
      <c r="L87" s="22">
        <v>0</v>
      </c>
      <c r="M87" s="24">
        <v>29.99</v>
      </c>
      <c r="N87">
        <v>2</v>
      </c>
      <c r="O87" s="24" t="str">
        <f>IF(COUNTIF($A$2:A87,A87)=1,SUMIFS(Export!$M$2:$M$662,Export!$A$2:$A$662,Export!$A87),"")</f>
        <v/>
      </c>
      <c r="P87" t="str">
        <f>TEXT(Export!$B87,"ddd")</f>
        <v>Thu</v>
      </c>
      <c r="Q87">
        <f>1/COUNTIF(Export!$A$2:$A$662,Export!$A87)</f>
        <v>0.2</v>
      </c>
    </row>
    <row r="88" spans="1:17" x14ac:dyDescent="0.25">
      <c r="A88">
        <v>201931</v>
      </c>
      <c r="B88" s="5">
        <v>45483</v>
      </c>
      <c r="C88">
        <v>116801</v>
      </c>
      <c r="D88">
        <v>200559</v>
      </c>
      <c r="E88" t="s">
        <v>95</v>
      </c>
      <c r="F88" t="s">
        <v>97</v>
      </c>
      <c r="G88">
        <v>1</v>
      </c>
      <c r="H88" s="22">
        <v>59.99</v>
      </c>
      <c r="I88" t="s">
        <v>93</v>
      </c>
      <c r="J88" t="s">
        <v>6</v>
      </c>
      <c r="K88" s="23" t="s">
        <v>6</v>
      </c>
      <c r="L88" s="22">
        <v>0</v>
      </c>
      <c r="M88" s="24">
        <v>59.99</v>
      </c>
      <c r="N88">
        <v>1</v>
      </c>
      <c r="O88" s="24">
        <f>IF(COUNTIF($A$2:A88,A88)=1,SUMIFS(Export!$M$2:$M$662,Export!$A$2:$A$662,Export!$A88),"")</f>
        <v>228.93</v>
      </c>
      <c r="P88" t="str">
        <f>TEXT(Export!$B88,"ddd")</f>
        <v>Wed</v>
      </c>
      <c r="Q88">
        <f>1/COUNTIF(Export!$A$2:$A$662,Export!$A88)</f>
        <v>0.25</v>
      </c>
    </row>
    <row r="89" spans="1:17" x14ac:dyDescent="0.25">
      <c r="A89">
        <v>201931</v>
      </c>
      <c r="B89" s="5">
        <v>45483</v>
      </c>
      <c r="C89">
        <v>116801</v>
      </c>
      <c r="D89">
        <v>200549</v>
      </c>
      <c r="E89" t="s">
        <v>95</v>
      </c>
      <c r="F89" t="s">
        <v>94</v>
      </c>
      <c r="G89">
        <v>1</v>
      </c>
      <c r="H89" s="22">
        <v>18.989999999999998</v>
      </c>
      <c r="I89" t="s">
        <v>93</v>
      </c>
      <c r="J89" t="s">
        <v>6</v>
      </c>
      <c r="K89" s="23" t="s">
        <v>6</v>
      </c>
      <c r="L89" s="22">
        <v>0</v>
      </c>
      <c r="M89" s="24">
        <v>18.989999999999998</v>
      </c>
      <c r="N89">
        <v>2</v>
      </c>
      <c r="O89" s="24" t="str">
        <f>IF(COUNTIF($A$2:A89,A89)=1,SUMIFS(Export!$M$2:$M$662,Export!$A$2:$A$662,Export!$A89),"")</f>
        <v/>
      </c>
      <c r="P89" t="str">
        <f>TEXT(Export!$B89,"ddd")</f>
        <v>Wed</v>
      </c>
      <c r="Q89">
        <f>1/COUNTIF(Export!$A$2:$A$662,Export!$A89)</f>
        <v>0.25</v>
      </c>
    </row>
    <row r="90" spans="1:17" x14ac:dyDescent="0.25">
      <c r="A90">
        <v>201931</v>
      </c>
      <c r="B90" s="5">
        <v>45483</v>
      </c>
      <c r="C90">
        <v>116801</v>
      </c>
      <c r="D90">
        <v>200548</v>
      </c>
      <c r="E90" t="s">
        <v>95</v>
      </c>
      <c r="F90" t="s">
        <v>111</v>
      </c>
      <c r="G90">
        <v>1</v>
      </c>
      <c r="H90" s="22">
        <v>29.99</v>
      </c>
      <c r="I90" t="s">
        <v>93</v>
      </c>
      <c r="J90" t="s">
        <v>6</v>
      </c>
      <c r="K90" s="23" t="s">
        <v>6</v>
      </c>
      <c r="L90" s="22">
        <v>0</v>
      </c>
      <c r="M90" s="24">
        <v>29.99</v>
      </c>
      <c r="N90">
        <v>3</v>
      </c>
      <c r="O90" s="24" t="str">
        <f>IF(COUNTIF($A$2:A90,A90)=1,SUMIFS(Export!$M$2:$M$662,Export!$A$2:$A$662,Export!$A90),"")</f>
        <v/>
      </c>
      <c r="P90" t="str">
        <f>TEXT(Export!$B90,"ddd")</f>
        <v>Wed</v>
      </c>
      <c r="Q90">
        <f>1/COUNTIF(Export!$A$2:$A$662,Export!$A90)</f>
        <v>0.25</v>
      </c>
    </row>
    <row r="91" spans="1:17" x14ac:dyDescent="0.25">
      <c r="A91">
        <v>201931</v>
      </c>
      <c r="B91" s="5">
        <v>45483</v>
      </c>
      <c r="C91">
        <v>116801</v>
      </c>
      <c r="D91">
        <v>300185</v>
      </c>
      <c r="E91" t="s">
        <v>92</v>
      </c>
      <c r="F91" t="s">
        <v>101</v>
      </c>
      <c r="G91">
        <v>4</v>
      </c>
      <c r="H91" s="22">
        <v>29.99</v>
      </c>
      <c r="I91" t="s">
        <v>93</v>
      </c>
      <c r="J91" t="s">
        <v>6</v>
      </c>
      <c r="K91" s="23" t="s">
        <v>6</v>
      </c>
      <c r="L91" s="22">
        <v>0</v>
      </c>
      <c r="M91" s="24">
        <v>119.96</v>
      </c>
      <c r="N91">
        <v>1</v>
      </c>
      <c r="O91" s="24" t="str">
        <f>IF(COUNTIF($A$2:A91,A91)=1,SUMIFS(Export!$M$2:$M$662,Export!$A$2:$A$662,Export!$A91),"")</f>
        <v/>
      </c>
      <c r="P91" t="str">
        <f>TEXT(Export!$B91,"ddd")</f>
        <v>Wed</v>
      </c>
      <c r="Q91">
        <f>1/COUNTIF(Export!$A$2:$A$662,Export!$A91)</f>
        <v>0.25</v>
      </c>
    </row>
    <row r="92" spans="1:17" x14ac:dyDescent="0.25">
      <c r="A92">
        <v>201932</v>
      </c>
      <c r="B92" s="5">
        <v>45486</v>
      </c>
      <c r="C92">
        <v>130928</v>
      </c>
      <c r="D92">
        <v>100255</v>
      </c>
      <c r="E92" t="s">
        <v>98</v>
      </c>
      <c r="F92" t="s">
        <v>39</v>
      </c>
      <c r="G92">
        <v>1</v>
      </c>
      <c r="H92" s="22">
        <v>1299</v>
      </c>
      <c r="I92" t="s">
        <v>18</v>
      </c>
      <c r="J92" t="s">
        <v>99</v>
      </c>
      <c r="K92" s="23">
        <v>0.1</v>
      </c>
      <c r="L92" s="22">
        <v>129.9</v>
      </c>
      <c r="M92" s="24">
        <v>1169.0999999999999</v>
      </c>
      <c r="N92">
        <v>5</v>
      </c>
      <c r="O92" s="24">
        <f>IF(COUNTIF($A$2:A92,A92)=1,SUMIFS(Export!$M$2:$M$662,Export!$A$2:$A$662,Export!$A92),"")</f>
        <v>2231.9549999999999</v>
      </c>
      <c r="P92" t="str">
        <f>TEXT(Export!$B92,"ddd")</f>
        <v>Sat</v>
      </c>
      <c r="Q92">
        <f>1/COUNTIF(Export!$A$2:$A$662,Export!$A92)</f>
        <v>0.2</v>
      </c>
    </row>
    <row r="93" spans="1:17" x14ac:dyDescent="0.25">
      <c r="A93">
        <v>201932</v>
      </c>
      <c r="B93" s="5">
        <v>45486</v>
      </c>
      <c r="C93">
        <v>130928</v>
      </c>
      <c r="D93">
        <v>300185</v>
      </c>
      <c r="E93" t="s">
        <v>92</v>
      </c>
      <c r="F93" t="s">
        <v>101</v>
      </c>
      <c r="G93">
        <v>4</v>
      </c>
      <c r="H93" s="22">
        <v>29.99</v>
      </c>
      <c r="I93" t="s">
        <v>18</v>
      </c>
      <c r="J93" t="s">
        <v>99</v>
      </c>
      <c r="K93" s="23">
        <v>0.1</v>
      </c>
      <c r="L93" s="22">
        <v>11.996</v>
      </c>
      <c r="M93" s="24">
        <v>107.964</v>
      </c>
      <c r="N93">
        <v>1</v>
      </c>
      <c r="O93" s="24" t="str">
        <f>IF(COUNTIF($A$2:A93,A93)=1,SUMIFS(Export!$M$2:$M$662,Export!$A$2:$A$662,Export!$A93),"")</f>
        <v/>
      </c>
      <c r="P93" t="str">
        <f>TEXT(Export!$B93,"ddd")</f>
        <v>Sat</v>
      </c>
      <c r="Q93">
        <f>1/COUNTIF(Export!$A$2:$A$662,Export!$A93)</f>
        <v>0.2</v>
      </c>
    </row>
    <row r="94" spans="1:17" x14ac:dyDescent="0.25">
      <c r="A94">
        <v>201932</v>
      </c>
      <c r="B94" s="5">
        <v>45486</v>
      </c>
      <c r="C94">
        <v>130928</v>
      </c>
      <c r="D94">
        <v>100251</v>
      </c>
      <c r="E94" t="s">
        <v>98</v>
      </c>
      <c r="F94" t="s">
        <v>30</v>
      </c>
      <c r="G94">
        <v>1</v>
      </c>
      <c r="H94" s="22">
        <v>399</v>
      </c>
      <c r="I94" t="s">
        <v>18</v>
      </c>
      <c r="J94" t="s">
        <v>99</v>
      </c>
      <c r="K94" s="23">
        <v>0.1</v>
      </c>
      <c r="L94" s="22">
        <v>39.900000000000006</v>
      </c>
      <c r="M94" s="24">
        <v>359.1</v>
      </c>
      <c r="N94">
        <v>2</v>
      </c>
      <c r="O94" s="24" t="str">
        <f>IF(COUNTIF($A$2:A94,A94)=1,SUMIFS(Export!$M$2:$M$662,Export!$A$2:$A$662,Export!$A94),"")</f>
        <v/>
      </c>
      <c r="P94" t="str">
        <f>TEXT(Export!$B94,"ddd")</f>
        <v>Sat</v>
      </c>
      <c r="Q94">
        <f>1/COUNTIF(Export!$A$2:$A$662,Export!$A94)</f>
        <v>0.2</v>
      </c>
    </row>
    <row r="95" spans="1:17" x14ac:dyDescent="0.25">
      <c r="A95">
        <v>201932</v>
      </c>
      <c r="B95" s="5">
        <v>45486</v>
      </c>
      <c r="C95">
        <v>130928</v>
      </c>
      <c r="D95">
        <v>300188</v>
      </c>
      <c r="E95" t="s">
        <v>92</v>
      </c>
      <c r="F95" t="s">
        <v>112</v>
      </c>
      <c r="G95">
        <v>1</v>
      </c>
      <c r="H95" s="22">
        <v>64.989999999999995</v>
      </c>
      <c r="I95" t="s">
        <v>18</v>
      </c>
      <c r="J95" t="s">
        <v>99</v>
      </c>
      <c r="K95" s="23">
        <v>0.1</v>
      </c>
      <c r="L95" s="22">
        <v>6.4989999999999997</v>
      </c>
      <c r="M95" s="24">
        <v>58.490999999999993</v>
      </c>
      <c r="N95">
        <v>2</v>
      </c>
      <c r="O95" s="24" t="str">
        <f>IF(COUNTIF($A$2:A95,A95)=1,SUMIFS(Export!$M$2:$M$662,Export!$A$2:$A$662,Export!$A95),"")</f>
        <v/>
      </c>
      <c r="P95" t="str">
        <f>TEXT(Export!$B95,"ddd")</f>
        <v>Sat</v>
      </c>
      <c r="Q95">
        <f>1/COUNTIF(Export!$A$2:$A$662,Export!$A95)</f>
        <v>0.2</v>
      </c>
    </row>
    <row r="96" spans="1:17" x14ac:dyDescent="0.25">
      <c r="A96">
        <v>201932</v>
      </c>
      <c r="B96" s="5">
        <v>45486</v>
      </c>
      <c r="C96">
        <v>130928</v>
      </c>
      <c r="D96">
        <v>100248</v>
      </c>
      <c r="E96" t="s">
        <v>98</v>
      </c>
      <c r="F96" t="s">
        <v>37</v>
      </c>
      <c r="G96">
        <v>3</v>
      </c>
      <c r="H96" s="22">
        <v>199</v>
      </c>
      <c r="I96" t="s">
        <v>18</v>
      </c>
      <c r="J96" t="s">
        <v>99</v>
      </c>
      <c r="K96" s="23">
        <v>0.1</v>
      </c>
      <c r="L96" s="22">
        <v>59.7</v>
      </c>
      <c r="M96" s="24">
        <v>537.29999999999995</v>
      </c>
      <c r="N96">
        <v>3</v>
      </c>
      <c r="O96" s="24" t="str">
        <f>IF(COUNTIF($A$2:A96,A96)=1,SUMIFS(Export!$M$2:$M$662,Export!$A$2:$A$662,Export!$A96),"")</f>
        <v/>
      </c>
      <c r="P96" t="str">
        <f>TEXT(Export!$B96,"ddd")</f>
        <v>Sat</v>
      </c>
      <c r="Q96">
        <f>1/COUNTIF(Export!$A$2:$A$662,Export!$A96)</f>
        <v>0.2</v>
      </c>
    </row>
    <row r="97" spans="1:17" x14ac:dyDescent="0.25">
      <c r="A97">
        <v>201933</v>
      </c>
      <c r="B97" s="5">
        <v>45491</v>
      </c>
      <c r="C97">
        <v>129549</v>
      </c>
      <c r="D97">
        <v>200552</v>
      </c>
      <c r="E97" t="s">
        <v>95</v>
      </c>
      <c r="F97" t="s">
        <v>108</v>
      </c>
      <c r="G97">
        <v>1</v>
      </c>
      <c r="H97" s="22">
        <v>49.99</v>
      </c>
      <c r="I97" t="s">
        <v>93</v>
      </c>
      <c r="J97" t="s">
        <v>6</v>
      </c>
      <c r="K97" s="23" t="s">
        <v>6</v>
      </c>
      <c r="L97" s="22">
        <v>0</v>
      </c>
      <c r="M97" s="24">
        <v>49.99</v>
      </c>
      <c r="N97">
        <v>3</v>
      </c>
      <c r="O97" s="24">
        <f>IF(COUNTIF($A$2:A97,A97)=1,SUMIFS(Export!$M$2:$M$662,Export!$A$2:$A$662,Export!$A97),"")</f>
        <v>699.97</v>
      </c>
      <c r="P97" t="str">
        <f>TEXT(Export!$B97,"ddd")</f>
        <v>Thu</v>
      </c>
      <c r="Q97">
        <f>1/COUNTIF(Export!$A$2:$A$662,Export!$A97)</f>
        <v>0.2</v>
      </c>
    </row>
    <row r="98" spans="1:17" x14ac:dyDescent="0.25">
      <c r="A98">
        <v>201933</v>
      </c>
      <c r="B98" s="5">
        <v>45491</v>
      </c>
      <c r="C98">
        <v>129549</v>
      </c>
      <c r="D98">
        <v>300191</v>
      </c>
      <c r="E98" t="s">
        <v>92</v>
      </c>
      <c r="F98" t="s">
        <v>103</v>
      </c>
      <c r="G98">
        <v>1</v>
      </c>
      <c r="H98" s="22">
        <v>21.99</v>
      </c>
      <c r="I98" t="s">
        <v>93</v>
      </c>
      <c r="J98" t="s">
        <v>6</v>
      </c>
      <c r="K98" s="23" t="s">
        <v>6</v>
      </c>
      <c r="L98" s="22">
        <v>0</v>
      </c>
      <c r="M98" s="24">
        <v>21.99</v>
      </c>
      <c r="N98">
        <v>2</v>
      </c>
      <c r="O98" s="24" t="str">
        <f>IF(COUNTIF($A$2:A98,A98)=1,SUMIFS(Export!$M$2:$M$662,Export!$A$2:$A$662,Export!$A98),"")</f>
        <v/>
      </c>
      <c r="P98" t="str">
        <f>TEXT(Export!$B98,"ddd")</f>
        <v>Thu</v>
      </c>
      <c r="Q98">
        <f>1/COUNTIF(Export!$A$2:$A$662,Export!$A98)</f>
        <v>0.2</v>
      </c>
    </row>
    <row r="99" spans="1:17" x14ac:dyDescent="0.25">
      <c r="A99">
        <v>201933</v>
      </c>
      <c r="B99" s="5">
        <v>45491</v>
      </c>
      <c r="C99">
        <v>129549</v>
      </c>
      <c r="D99">
        <v>100257</v>
      </c>
      <c r="E99" t="s">
        <v>98</v>
      </c>
      <c r="F99" t="s">
        <v>43</v>
      </c>
      <c r="G99">
        <v>1</v>
      </c>
      <c r="H99" s="22">
        <v>379</v>
      </c>
      <c r="I99" t="s">
        <v>93</v>
      </c>
      <c r="J99" t="s">
        <v>6</v>
      </c>
      <c r="K99" s="23" t="s">
        <v>6</v>
      </c>
      <c r="L99" s="22">
        <v>0</v>
      </c>
      <c r="M99" s="24">
        <v>379</v>
      </c>
      <c r="N99">
        <v>5</v>
      </c>
      <c r="O99" s="24" t="str">
        <f>IF(COUNTIF($A$2:A99,A99)=1,SUMIFS(Export!$M$2:$M$662,Export!$A$2:$A$662,Export!$A99),"")</f>
        <v/>
      </c>
      <c r="P99" t="str">
        <f>TEXT(Export!$B99,"ddd")</f>
        <v>Thu</v>
      </c>
      <c r="Q99">
        <f>1/COUNTIF(Export!$A$2:$A$662,Export!$A99)</f>
        <v>0.2</v>
      </c>
    </row>
    <row r="100" spans="1:17" x14ac:dyDescent="0.25">
      <c r="A100">
        <v>201933</v>
      </c>
      <c r="B100" s="5">
        <v>45491</v>
      </c>
      <c r="C100">
        <v>129549</v>
      </c>
      <c r="D100">
        <v>100248</v>
      </c>
      <c r="E100" t="s">
        <v>98</v>
      </c>
      <c r="F100" t="s">
        <v>37</v>
      </c>
      <c r="G100">
        <v>1</v>
      </c>
      <c r="H100" s="22">
        <v>199</v>
      </c>
      <c r="I100" t="s">
        <v>93</v>
      </c>
      <c r="J100" t="s">
        <v>6</v>
      </c>
      <c r="K100" s="23" t="s">
        <v>6</v>
      </c>
      <c r="L100" s="22">
        <v>0</v>
      </c>
      <c r="M100" s="24">
        <v>199</v>
      </c>
      <c r="N100">
        <v>6</v>
      </c>
      <c r="O100" s="24" t="str">
        <f>IF(COUNTIF($A$2:A100,A100)=1,SUMIFS(Export!$M$2:$M$662,Export!$A$2:$A$662,Export!$A100),"")</f>
        <v/>
      </c>
      <c r="P100" t="str">
        <f>TEXT(Export!$B100,"ddd")</f>
        <v>Thu</v>
      </c>
      <c r="Q100">
        <f>1/COUNTIF(Export!$A$2:$A$662,Export!$A100)</f>
        <v>0.2</v>
      </c>
    </row>
    <row r="101" spans="1:17" x14ac:dyDescent="0.25">
      <c r="A101">
        <v>201933</v>
      </c>
      <c r="B101" s="5">
        <v>45491</v>
      </c>
      <c r="C101">
        <v>129549</v>
      </c>
      <c r="D101">
        <v>300186</v>
      </c>
      <c r="E101" t="s">
        <v>92</v>
      </c>
      <c r="F101" t="s">
        <v>113</v>
      </c>
      <c r="G101">
        <v>1</v>
      </c>
      <c r="H101" s="22">
        <v>49.99</v>
      </c>
      <c r="I101" t="s">
        <v>93</v>
      </c>
      <c r="J101" t="s">
        <v>6</v>
      </c>
      <c r="K101" s="23" t="s">
        <v>6</v>
      </c>
      <c r="L101" s="22">
        <v>0</v>
      </c>
      <c r="M101" s="24">
        <v>49.99</v>
      </c>
      <c r="N101">
        <v>1</v>
      </c>
      <c r="O101" s="24" t="str">
        <f>IF(COUNTIF($A$2:A101,A101)=1,SUMIFS(Export!$M$2:$M$662,Export!$A$2:$A$662,Export!$A101),"")</f>
        <v/>
      </c>
      <c r="P101" t="str">
        <f>TEXT(Export!$B101,"ddd")</f>
        <v>Thu</v>
      </c>
      <c r="Q101">
        <f>1/COUNTIF(Export!$A$2:$A$662,Export!$A101)</f>
        <v>0.2</v>
      </c>
    </row>
    <row r="102" spans="1:17" x14ac:dyDescent="0.25">
      <c r="A102">
        <v>201934</v>
      </c>
      <c r="B102" s="5">
        <v>45491</v>
      </c>
      <c r="C102">
        <v>115057</v>
      </c>
      <c r="D102">
        <v>300185</v>
      </c>
      <c r="E102" t="s">
        <v>92</v>
      </c>
      <c r="F102" t="s">
        <v>101</v>
      </c>
      <c r="G102">
        <v>1</v>
      </c>
      <c r="H102" s="22">
        <v>29.99</v>
      </c>
      <c r="I102" t="s">
        <v>93</v>
      </c>
      <c r="J102" t="s">
        <v>6</v>
      </c>
      <c r="K102" s="23" t="s">
        <v>6</v>
      </c>
      <c r="L102" s="22">
        <v>0</v>
      </c>
      <c r="M102" s="24">
        <v>29.99</v>
      </c>
      <c r="N102">
        <v>1</v>
      </c>
      <c r="O102" s="24">
        <f>IF(COUNTIF($A$2:A102,A102)=1,SUMIFS(Export!$M$2:$M$662,Export!$A$2:$A$662,Export!$A102),"")</f>
        <v>29.99</v>
      </c>
      <c r="P102" t="str">
        <f>TEXT(Export!$B102,"ddd")</f>
        <v>Thu</v>
      </c>
      <c r="Q102">
        <f>1/COUNTIF(Export!$A$2:$A$662,Export!$A102)</f>
        <v>1</v>
      </c>
    </row>
    <row r="103" spans="1:17" x14ac:dyDescent="0.25">
      <c r="A103">
        <v>201935</v>
      </c>
      <c r="B103" s="5">
        <v>45488</v>
      </c>
      <c r="C103">
        <v>118115</v>
      </c>
      <c r="D103">
        <v>100252</v>
      </c>
      <c r="E103" t="s">
        <v>98</v>
      </c>
      <c r="F103" t="s">
        <v>33</v>
      </c>
      <c r="G103">
        <v>2</v>
      </c>
      <c r="H103" s="22">
        <v>449</v>
      </c>
      <c r="I103" t="s">
        <v>93</v>
      </c>
      <c r="J103" t="s">
        <v>6</v>
      </c>
      <c r="K103" s="23" t="s">
        <v>6</v>
      </c>
      <c r="L103" s="22">
        <v>0</v>
      </c>
      <c r="M103" s="24">
        <v>898</v>
      </c>
      <c r="N103">
        <v>2</v>
      </c>
      <c r="O103" s="24">
        <f>IF(COUNTIF($A$2:A103,A103)=1,SUMIFS(Export!$M$2:$M$662,Export!$A$2:$A$662,Export!$A103),"")</f>
        <v>935.98</v>
      </c>
      <c r="P103" t="str">
        <f>TEXT(Export!$B103,"ddd")</f>
        <v>Mon</v>
      </c>
      <c r="Q103">
        <f>1/COUNTIF(Export!$A$2:$A$662,Export!$A103)</f>
        <v>0.5</v>
      </c>
    </row>
    <row r="104" spans="1:17" x14ac:dyDescent="0.25">
      <c r="A104">
        <v>201935</v>
      </c>
      <c r="B104" s="5">
        <v>45488</v>
      </c>
      <c r="C104">
        <v>118115</v>
      </c>
      <c r="D104">
        <v>200549</v>
      </c>
      <c r="E104" t="s">
        <v>95</v>
      </c>
      <c r="F104" t="s">
        <v>94</v>
      </c>
      <c r="G104">
        <v>2</v>
      </c>
      <c r="H104" s="22">
        <v>18.989999999999998</v>
      </c>
      <c r="I104" t="s">
        <v>93</v>
      </c>
      <c r="J104" t="s">
        <v>6</v>
      </c>
      <c r="K104" s="23" t="s">
        <v>6</v>
      </c>
      <c r="L104" s="22">
        <v>0</v>
      </c>
      <c r="M104" s="24">
        <v>37.979999999999997</v>
      </c>
      <c r="N104">
        <v>2</v>
      </c>
      <c r="O104" s="24" t="str">
        <f>IF(COUNTIF($A$2:A104,A104)=1,SUMIFS(Export!$M$2:$M$662,Export!$A$2:$A$662,Export!$A104),"")</f>
        <v/>
      </c>
      <c r="P104" t="str">
        <f>TEXT(Export!$B104,"ddd")</f>
        <v>Mon</v>
      </c>
      <c r="Q104">
        <f>1/COUNTIF(Export!$A$2:$A$662,Export!$A104)</f>
        <v>0.5</v>
      </c>
    </row>
    <row r="105" spans="1:17" x14ac:dyDescent="0.25">
      <c r="A105">
        <v>201936</v>
      </c>
      <c r="B105" s="5">
        <v>45487</v>
      </c>
      <c r="C105">
        <v>116550</v>
      </c>
      <c r="D105">
        <v>300185</v>
      </c>
      <c r="E105" t="s">
        <v>92</v>
      </c>
      <c r="F105" t="s">
        <v>101</v>
      </c>
      <c r="G105">
        <v>1</v>
      </c>
      <c r="H105" s="22">
        <v>29.99</v>
      </c>
      <c r="I105" t="s">
        <v>18</v>
      </c>
      <c r="J105" t="s">
        <v>99</v>
      </c>
      <c r="K105" s="23">
        <v>0.1</v>
      </c>
      <c r="L105" s="22">
        <v>2.9990000000000001</v>
      </c>
      <c r="M105" s="24">
        <v>26.991</v>
      </c>
      <c r="N105">
        <v>4</v>
      </c>
      <c r="O105" s="24">
        <f>IF(COUNTIF($A$2:A105,A105)=1,SUMIFS(Export!$M$2:$M$662,Export!$A$2:$A$662,Export!$A105),"")</f>
        <v>379.71899999999999</v>
      </c>
      <c r="P105" t="str">
        <f>TEXT(Export!$B105,"ddd")</f>
        <v>Sun</v>
      </c>
      <c r="Q105">
        <f>1/COUNTIF(Export!$A$2:$A$662,Export!$A105)</f>
        <v>0.25</v>
      </c>
    </row>
    <row r="106" spans="1:17" x14ac:dyDescent="0.25">
      <c r="A106">
        <v>201936</v>
      </c>
      <c r="B106" s="5">
        <v>45487</v>
      </c>
      <c r="C106">
        <v>116550</v>
      </c>
      <c r="D106">
        <v>200559</v>
      </c>
      <c r="E106" t="s">
        <v>95</v>
      </c>
      <c r="F106" t="s">
        <v>97</v>
      </c>
      <c r="G106">
        <v>1</v>
      </c>
      <c r="H106" s="22">
        <v>59.99</v>
      </c>
      <c r="I106" t="s">
        <v>18</v>
      </c>
      <c r="J106" t="s">
        <v>99</v>
      </c>
      <c r="K106" s="23">
        <v>0.1</v>
      </c>
      <c r="L106" s="22">
        <v>5.9990000000000006</v>
      </c>
      <c r="M106" s="24">
        <v>53.991</v>
      </c>
      <c r="N106">
        <v>2</v>
      </c>
      <c r="O106" s="24" t="str">
        <f>IF(COUNTIF($A$2:A106,A106)=1,SUMIFS(Export!$M$2:$M$662,Export!$A$2:$A$662,Export!$A106),"")</f>
        <v/>
      </c>
      <c r="P106" t="str">
        <f>TEXT(Export!$B106,"ddd")</f>
        <v>Sun</v>
      </c>
      <c r="Q106">
        <f>1/COUNTIF(Export!$A$2:$A$662,Export!$A106)</f>
        <v>0.25</v>
      </c>
    </row>
    <row r="107" spans="1:17" x14ac:dyDescent="0.25">
      <c r="A107">
        <v>201936</v>
      </c>
      <c r="B107" s="5">
        <v>45487</v>
      </c>
      <c r="C107">
        <v>116550</v>
      </c>
      <c r="D107">
        <v>200550</v>
      </c>
      <c r="E107" t="s">
        <v>95</v>
      </c>
      <c r="F107" t="s">
        <v>109</v>
      </c>
      <c r="G107">
        <v>2</v>
      </c>
      <c r="H107" s="22">
        <v>15.99</v>
      </c>
      <c r="I107" t="s">
        <v>18</v>
      </c>
      <c r="J107" t="s">
        <v>99</v>
      </c>
      <c r="K107" s="23">
        <v>0.1</v>
      </c>
      <c r="L107" s="22">
        <v>3.1980000000000004</v>
      </c>
      <c r="M107" s="24">
        <v>28.782</v>
      </c>
      <c r="N107">
        <v>1</v>
      </c>
      <c r="O107" s="24" t="str">
        <f>IF(COUNTIF($A$2:A107,A107)=1,SUMIFS(Export!$M$2:$M$662,Export!$A$2:$A$662,Export!$A107),"")</f>
        <v/>
      </c>
      <c r="P107" t="str">
        <f>TEXT(Export!$B107,"ddd")</f>
        <v>Sun</v>
      </c>
      <c r="Q107">
        <f>1/COUNTIF(Export!$A$2:$A$662,Export!$A107)</f>
        <v>0.25</v>
      </c>
    </row>
    <row r="108" spans="1:17" x14ac:dyDescent="0.25">
      <c r="A108">
        <v>201936</v>
      </c>
      <c r="B108" s="5">
        <v>45487</v>
      </c>
      <c r="C108">
        <v>116550</v>
      </c>
      <c r="D108">
        <v>200559</v>
      </c>
      <c r="E108" t="s">
        <v>95</v>
      </c>
      <c r="F108" t="s">
        <v>97</v>
      </c>
      <c r="G108">
        <v>5</v>
      </c>
      <c r="H108" s="22">
        <v>59.99</v>
      </c>
      <c r="I108" t="s">
        <v>18</v>
      </c>
      <c r="J108" t="s">
        <v>99</v>
      </c>
      <c r="K108" s="23">
        <v>0.1</v>
      </c>
      <c r="L108" s="22">
        <v>29.995000000000001</v>
      </c>
      <c r="M108" s="24">
        <v>269.95499999999998</v>
      </c>
      <c r="N108">
        <v>4</v>
      </c>
      <c r="O108" s="24" t="str">
        <f>IF(COUNTIF($A$2:A108,A108)=1,SUMIFS(Export!$M$2:$M$662,Export!$A$2:$A$662,Export!$A108),"")</f>
        <v/>
      </c>
      <c r="P108" t="str">
        <f>TEXT(Export!$B108,"ddd")</f>
        <v>Sun</v>
      </c>
      <c r="Q108">
        <f>1/COUNTIF(Export!$A$2:$A$662,Export!$A108)</f>
        <v>0.25</v>
      </c>
    </row>
    <row r="109" spans="1:17" x14ac:dyDescent="0.25">
      <c r="A109">
        <v>201937</v>
      </c>
      <c r="B109" s="5">
        <v>45485</v>
      </c>
      <c r="C109">
        <v>114108</v>
      </c>
      <c r="D109">
        <v>200559</v>
      </c>
      <c r="E109" t="s">
        <v>95</v>
      </c>
      <c r="F109" t="s">
        <v>97</v>
      </c>
      <c r="G109">
        <v>1</v>
      </c>
      <c r="H109" s="22">
        <v>59.99</v>
      </c>
      <c r="I109" t="s">
        <v>93</v>
      </c>
      <c r="J109" t="s">
        <v>6</v>
      </c>
      <c r="K109" s="23" t="s">
        <v>6</v>
      </c>
      <c r="L109" s="22">
        <v>0</v>
      </c>
      <c r="M109" s="24">
        <v>59.99</v>
      </c>
      <c r="N109">
        <v>2</v>
      </c>
      <c r="O109" s="24">
        <f>IF(COUNTIF($A$2:A109,A109)=1,SUMIFS(Export!$M$2:$M$662,Export!$A$2:$A$662,Export!$A109),"")</f>
        <v>508.92</v>
      </c>
      <c r="P109" t="str">
        <f>TEXT(Export!$B109,"ddd")</f>
        <v>Fri</v>
      </c>
      <c r="Q109">
        <f>1/COUNTIF(Export!$A$2:$A$662,Export!$A109)</f>
        <v>0.25</v>
      </c>
    </row>
    <row r="110" spans="1:17" x14ac:dyDescent="0.25">
      <c r="A110">
        <v>201937</v>
      </c>
      <c r="B110" s="5">
        <v>45485</v>
      </c>
      <c r="C110">
        <v>114108</v>
      </c>
      <c r="D110">
        <v>200549</v>
      </c>
      <c r="E110" t="s">
        <v>95</v>
      </c>
      <c r="F110" t="s">
        <v>94</v>
      </c>
      <c r="G110">
        <v>1</v>
      </c>
      <c r="H110" s="22">
        <v>18.989999999999998</v>
      </c>
      <c r="I110" t="s">
        <v>93</v>
      </c>
      <c r="J110" t="s">
        <v>6</v>
      </c>
      <c r="K110" s="23" t="s">
        <v>6</v>
      </c>
      <c r="L110" s="22">
        <v>0</v>
      </c>
      <c r="M110" s="24">
        <v>18.989999999999998</v>
      </c>
      <c r="N110">
        <v>2</v>
      </c>
      <c r="O110" s="24" t="str">
        <f>IF(COUNTIF($A$2:A110,A110)=1,SUMIFS(Export!$M$2:$M$662,Export!$A$2:$A$662,Export!$A110),"")</f>
        <v/>
      </c>
      <c r="P110" t="str">
        <f>TEXT(Export!$B110,"ddd")</f>
        <v>Fri</v>
      </c>
      <c r="Q110">
        <f>1/COUNTIF(Export!$A$2:$A$662,Export!$A110)</f>
        <v>0.25</v>
      </c>
    </row>
    <row r="111" spans="1:17" x14ac:dyDescent="0.25">
      <c r="A111">
        <v>201937</v>
      </c>
      <c r="B111" s="5">
        <v>45485</v>
      </c>
      <c r="C111">
        <v>114108</v>
      </c>
      <c r="D111">
        <v>200551</v>
      </c>
      <c r="E111" t="s">
        <v>95</v>
      </c>
      <c r="F111" t="s">
        <v>114</v>
      </c>
      <c r="G111">
        <v>5</v>
      </c>
      <c r="H111" s="22">
        <v>79.989999999999995</v>
      </c>
      <c r="I111" t="s">
        <v>93</v>
      </c>
      <c r="J111" t="s">
        <v>6</v>
      </c>
      <c r="K111" s="23" t="s">
        <v>6</v>
      </c>
      <c r="L111" s="22">
        <v>0</v>
      </c>
      <c r="M111" s="24">
        <v>399.95</v>
      </c>
      <c r="N111">
        <v>2</v>
      </c>
      <c r="O111" s="24" t="str">
        <f>IF(COUNTIF($A$2:A111,A111)=1,SUMIFS(Export!$M$2:$M$662,Export!$A$2:$A$662,Export!$A111),"")</f>
        <v/>
      </c>
      <c r="P111" t="str">
        <f>TEXT(Export!$B111,"ddd")</f>
        <v>Fri</v>
      </c>
      <c r="Q111">
        <f>1/COUNTIF(Export!$A$2:$A$662,Export!$A111)</f>
        <v>0.25</v>
      </c>
    </row>
    <row r="112" spans="1:17" x14ac:dyDescent="0.25">
      <c r="A112">
        <v>201937</v>
      </c>
      <c r="B112" s="5">
        <v>45485</v>
      </c>
      <c r="C112">
        <v>114108</v>
      </c>
      <c r="D112">
        <v>200548</v>
      </c>
      <c r="E112" t="s">
        <v>95</v>
      </c>
      <c r="F112" t="s">
        <v>111</v>
      </c>
      <c r="G112">
        <v>1</v>
      </c>
      <c r="H112" s="22">
        <v>29.99</v>
      </c>
      <c r="I112" t="s">
        <v>93</v>
      </c>
      <c r="J112" t="s">
        <v>6</v>
      </c>
      <c r="K112" s="23" t="s">
        <v>6</v>
      </c>
      <c r="L112" s="22">
        <v>0</v>
      </c>
      <c r="M112" s="24">
        <v>29.99</v>
      </c>
      <c r="N112">
        <v>3</v>
      </c>
      <c r="O112" s="24" t="str">
        <f>IF(COUNTIF($A$2:A112,A112)=1,SUMIFS(Export!$M$2:$M$662,Export!$A$2:$A$662,Export!$A112),"")</f>
        <v/>
      </c>
      <c r="P112" t="str">
        <f>TEXT(Export!$B112,"ddd")</f>
        <v>Fri</v>
      </c>
      <c r="Q112">
        <f>1/COUNTIF(Export!$A$2:$A$662,Export!$A112)</f>
        <v>0.25</v>
      </c>
    </row>
    <row r="113" spans="1:17" x14ac:dyDescent="0.25">
      <c r="A113">
        <v>201938</v>
      </c>
      <c r="B113" s="5">
        <v>45494</v>
      </c>
      <c r="C113">
        <v>124837</v>
      </c>
      <c r="D113">
        <v>200554</v>
      </c>
      <c r="E113" t="s">
        <v>95</v>
      </c>
      <c r="F113" t="s">
        <v>100</v>
      </c>
      <c r="G113">
        <v>3</v>
      </c>
      <c r="H113" s="22">
        <v>67.989999999999995</v>
      </c>
      <c r="I113" t="s">
        <v>93</v>
      </c>
      <c r="J113" t="s">
        <v>6</v>
      </c>
      <c r="K113" s="23" t="s">
        <v>6</v>
      </c>
      <c r="L113" s="22">
        <v>0</v>
      </c>
      <c r="M113" s="24">
        <v>203.96999999999997</v>
      </c>
      <c r="N113">
        <v>3</v>
      </c>
      <c r="O113" s="24">
        <f>IF(COUNTIF($A$2:A113,A113)=1,SUMIFS(Export!$M$2:$M$662,Export!$A$2:$A$662,Export!$A113),"")</f>
        <v>203.96999999999997</v>
      </c>
      <c r="P113" t="str">
        <f>TEXT(Export!$B113,"ddd")</f>
        <v>Sun</v>
      </c>
      <c r="Q113">
        <f>1/COUNTIF(Export!$A$2:$A$662,Export!$A113)</f>
        <v>1</v>
      </c>
    </row>
    <row r="114" spans="1:17" x14ac:dyDescent="0.25">
      <c r="A114">
        <v>201939</v>
      </c>
      <c r="B114" s="5">
        <v>45486</v>
      </c>
      <c r="C114">
        <v>124132</v>
      </c>
      <c r="D114">
        <v>200559</v>
      </c>
      <c r="E114" t="s">
        <v>95</v>
      </c>
      <c r="F114" t="s">
        <v>97</v>
      </c>
      <c r="G114">
        <v>1</v>
      </c>
      <c r="H114" s="22">
        <v>59.99</v>
      </c>
      <c r="I114" t="s">
        <v>93</v>
      </c>
      <c r="J114" t="s">
        <v>6</v>
      </c>
      <c r="K114" s="23" t="s">
        <v>6</v>
      </c>
      <c r="L114" s="22">
        <v>0</v>
      </c>
      <c r="M114" s="24">
        <v>59.99</v>
      </c>
      <c r="N114">
        <v>1</v>
      </c>
      <c r="O114" s="24">
        <f>IF(COUNTIF($A$2:A114,A114)=1,SUMIFS(Export!$M$2:$M$662,Export!$A$2:$A$662,Export!$A114),"")</f>
        <v>59.99</v>
      </c>
      <c r="P114" t="str">
        <f>TEXT(Export!$B114,"ddd")</f>
        <v>Sat</v>
      </c>
      <c r="Q114">
        <f>1/COUNTIF(Export!$A$2:$A$662,Export!$A114)</f>
        <v>1</v>
      </c>
    </row>
    <row r="115" spans="1:17" x14ac:dyDescent="0.25">
      <c r="A115">
        <v>201940</v>
      </c>
      <c r="B115" s="5">
        <v>45484</v>
      </c>
      <c r="C115">
        <v>111174</v>
      </c>
      <c r="D115">
        <v>200559</v>
      </c>
      <c r="E115" t="s">
        <v>95</v>
      </c>
      <c r="F115" t="s">
        <v>97</v>
      </c>
      <c r="G115">
        <v>1</v>
      </c>
      <c r="H115" s="22">
        <v>59.99</v>
      </c>
      <c r="I115" t="s">
        <v>93</v>
      </c>
      <c r="J115" t="s">
        <v>6</v>
      </c>
      <c r="K115" s="23" t="s">
        <v>6</v>
      </c>
      <c r="L115" s="22">
        <v>0</v>
      </c>
      <c r="M115" s="24">
        <v>59.99</v>
      </c>
      <c r="N115">
        <v>2</v>
      </c>
      <c r="O115" s="24">
        <f>IF(COUNTIF($A$2:A115,A115)=1,SUMIFS(Export!$M$2:$M$662,Export!$A$2:$A$662,Export!$A115),"")</f>
        <v>59.99</v>
      </c>
      <c r="P115" t="str">
        <f>TEXT(Export!$B115,"ddd")</f>
        <v>Thu</v>
      </c>
      <c r="Q115">
        <f>1/COUNTIF(Export!$A$2:$A$662,Export!$A115)</f>
        <v>1</v>
      </c>
    </row>
    <row r="116" spans="1:17" x14ac:dyDescent="0.25">
      <c r="A116">
        <v>201941</v>
      </c>
      <c r="B116" s="5">
        <v>45481</v>
      </c>
      <c r="C116">
        <v>121247</v>
      </c>
      <c r="D116">
        <v>200549</v>
      </c>
      <c r="E116" t="s">
        <v>95</v>
      </c>
      <c r="F116" t="s">
        <v>94</v>
      </c>
      <c r="G116">
        <v>1</v>
      </c>
      <c r="H116" s="22">
        <v>18.989999999999998</v>
      </c>
      <c r="I116" t="s">
        <v>93</v>
      </c>
      <c r="J116" t="s">
        <v>6</v>
      </c>
      <c r="K116" s="23" t="s">
        <v>6</v>
      </c>
      <c r="L116" s="22">
        <v>0</v>
      </c>
      <c r="M116" s="24">
        <v>18.989999999999998</v>
      </c>
      <c r="N116">
        <v>4</v>
      </c>
      <c r="O116" s="24">
        <f>IF(COUNTIF($A$2:A116,A116)=1,SUMIFS(Export!$M$2:$M$662,Export!$A$2:$A$662,Export!$A116),"")</f>
        <v>18.989999999999998</v>
      </c>
      <c r="P116" t="str">
        <f>TEXT(Export!$B116,"ddd")</f>
        <v>Mon</v>
      </c>
      <c r="Q116">
        <f>1/COUNTIF(Export!$A$2:$A$662,Export!$A116)</f>
        <v>1</v>
      </c>
    </row>
    <row r="117" spans="1:17" x14ac:dyDescent="0.25">
      <c r="A117">
        <v>201942</v>
      </c>
      <c r="B117" s="5">
        <v>45483</v>
      </c>
      <c r="C117">
        <v>129825</v>
      </c>
      <c r="D117">
        <v>200551</v>
      </c>
      <c r="E117" t="s">
        <v>95</v>
      </c>
      <c r="F117" t="s">
        <v>114</v>
      </c>
      <c r="G117">
        <v>5</v>
      </c>
      <c r="H117" s="22">
        <v>79.989999999999995</v>
      </c>
      <c r="I117" t="s">
        <v>93</v>
      </c>
      <c r="J117" t="s">
        <v>6</v>
      </c>
      <c r="K117" s="23" t="s">
        <v>6</v>
      </c>
      <c r="L117" s="22">
        <v>0</v>
      </c>
      <c r="M117" s="24">
        <v>399.95</v>
      </c>
      <c r="N117">
        <v>4</v>
      </c>
      <c r="O117" s="24">
        <f>IF(COUNTIF($A$2:A117,A117)=1,SUMIFS(Export!$M$2:$M$662,Export!$A$2:$A$662,Export!$A117),"")</f>
        <v>576.9</v>
      </c>
      <c r="P117" t="str">
        <f>TEXT(Export!$B117,"ddd")</f>
        <v>Wed</v>
      </c>
      <c r="Q117">
        <f>1/COUNTIF(Export!$A$2:$A$662,Export!$A117)</f>
        <v>0.33333333333333331</v>
      </c>
    </row>
    <row r="118" spans="1:17" x14ac:dyDescent="0.25">
      <c r="A118">
        <v>201942</v>
      </c>
      <c r="B118" s="5">
        <v>45483</v>
      </c>
      <c r="C118">
        <v>129825</v>
      </c>
      <c r="D118">
        <v>200559</v>
      </c>
      <c r="E118" t="s">
        <v>95</v>
      </c>
      <c r="F118" t="s">
        <v>97</v>
      </c>
      <c r="G118">
        <v>2</v>
      </c>
      <c r="H118" s="22">
        <v>59.99</v>
      </c>
      <c r="I118" t="s">
        <v>93</v>
      </c>
      <c r="J118" t="s">
        <v>6</v>
      </c>
      <c r="K118" s="23" t="s">
        <v>6</v>
      </c>
      <c r="L118" s="22">
        <v>0</v>
      </c>
      <c r="M118" s="24">
        <v>119.98</v>
      </c>
      <c r="N118">
        <v>1</v>
      </c>
      <c r="O118" s="24" t="str">
        <f>IF(COUNTIF($A$2:A118,A118)=1,SUMIFS(Export!$M$2:$M$662,Export!$A$2:$A$662,Export!$A118),"")</f>
        <v/>
      </c>
      <c r="P118" t="str">
        <f>TEXT(Export!$B118,"ddd")</f>
        <v>Wed</v>
      </c>
      <c r="Q118">
        <f>1/COUNTIF(Export!$A$2:$A$662,Export!$A118)</f>
        <v>0.33333333333333331</v>
      </c>
    </row>
    <row r="119" spans="1:17" x14ac:dyDescent="0.25">
      <c r="A119">
        <v>201942</v>
      </c>
      <c r="B119" s="5">
        <v>45483</v>
      </c>
      <c r="C119">
        <v>129825</v>
      </c>
      <c r="D119">
        <v>200549</v>
      </c>
      <c r="E119" t="s">
        <v>95</v>
      </c>
      <c r="F119" t="s">
        <v>94</v>
      </c>
      <c r="G119">
        <v>3</v>
      </c>
      <c r="H119" s="22">
        <v>18.989999999999998</v>
      </c>
      <c r="I119" t="s">
        <v>93</v>
      </c>
      <c r="J119" t="s">
        <v>6</v>
      </c>
      <c r="K119" s="23" t="s">
        <v>6</v>
      </c>
      <c r="L119" s="22">
        <v>0</v>
      </c>
      <c r="M119" s="24">
        <v>56.97</v>
      </c>
      <c r="N119">
        <v>2</v>
      </c>
      <c r="O119" s="24" t="str">
        <f>IF(COUNTIF($A$2:A119,A119)=1,SUMIFS(Export!$M$2:$M$662,Export!$A$2:$A$662,Export!$A119),"")</f>
        <v/>
      </c>
      <c r="P119" t="str">
        <f>TEXT(Export!$B119,"ddd")</f>
        <v>Wed</v>
      </c>
      <c r="Q119">
        <f>1/COUNTIF(Export!$A$2:$A$662,Export!$A119)</f>
        <v>0.33333333333333331</v>
      </c>
    </row>
    <row r="120" spans="1:17" x14ac:dyDescent="0.25">
      <c r="A120">
        <v>201943</v>
      </c>
      <c r="B120" s="5">
        <v>45488</v>
      </c>
      <c r="C120">
        <v>129503</v>
      </c>
      <c r="D120">
        <v>100257</v>
      </c>
      <c r="E120" t="s">
        <v>98</v>
      </c>
      <c r="F120" t="s">
        <v>43</v>
      </c>
      <c r="G120">
        <v>5</v>
      </c>
      <c r="H120" s="22">
        <v>379</v>
      </c>
      <c r="I120" t="s">
        <v>93</v>
      </c>
      <c r="J120" t="s">
        <v>6</v>
      </c>
      <c r="K120" s="23" t="s">
        <v>6</v>
      </c>
      <c r="L120" s="22">
        <v>0</v>
      </c>
      <c r="M120" s="24">
        <v>1895</v>
      </c>
      <c r="N120">
        <v>5</v>
      </c>
      <c r="O120" s="24">
        <f>IF(COUNTIF($A$2:A120,A120)=1,SUMIFS(Export!$M$2:$M$662,Export!$A$2:$A$662,Export!$A120),"")</f>
        <v>3286.9799999999996</v>
      </c>
      <c r="P120" t="str">
        <f>TEXT(Export!$B120,"ddd")</f>
        <v>Mon</v>
      </c>
      <c r="Q120">
        <f>1/COUNTIF(Export!$A$2:$A$662,Export!$A120)</f>
        <v>0.25</v>
      </c>
    </row>
    <row r="121" spans="1:17" x14ac:dyDescent="0.25">
      <c r="A121">
        <v>201943</v>
      </c>
      <c r="B121" s="5">
        <v>45488</v>
      </c>
      <c r="C121">
        <v>129503</v>
      </c>
      <c r="D121">
        <v>100255</v>
      </c>
      <c r="E121" t="s">
        <v>98</v>
      </c>
      <c r="F121" t="s">
        <v>39</v>
      </c>
      <c r="G121">
        <v>1</v>
      </c>
      <c r="H121" s="22">
        <v>1299</v>
      </c>
      <c r="I121" t="s">
        <v>93</v>
      </c>
      <c r="J121" t="s">
        <v>6</v>
      </c>
      <c r="K121" s="23" t="s">
        <v>6</v>
      </c>
      <c r="L121" s="22">
        <v>0</v>
      </c>
      <c r="M121" s="24">
        <v>1299</v>
      </c>
      <c r="N121">
        <v>7</v>
      </c>
      <c r="O121" s="24" t="str">
        <f>IF(COUNTIF($A$2:A121,A121)=1,SUMIFS(Export!$M$2:$M$662,Export!$A$2:$A$662,Export!$A121),"")</f>
        <v/>
      </c>
      <c r="P121" t="str">
        <f>TEXT(Export!$B121,"ddd")</f>
        <v>Mon</v>
      </c>
      <c r="Q121">
        <f>1/COUNTIF(Export!$A$2:$A$662,Export!$A121)</f>
        <v>0.25</v>
      </c>
    </row>
    <row r="122" spans="1:17" x14ac:dyDescent="0.25">
      <c r="A122">
        <v>201943</v>
      </c>
      <c r="B122" s="5">
        <v>45488</v>
      </c>
      <c r="C122">
        <v>129503</v>
      </c>
      <c r="D122">
        <v>200554</v>
      </c>
      <c r="E122" t="s">
        <v>95</v>
      </c>
      <c r="F122" t="s">
        <v>100</v>
      </c>
      <c r="G122">
        <v>1</v>
      </c>
      <c r="H122" s="22">
        <v>67.989999999999995</v>
      </c>
      <c r="I122" t="s">
        <v>93</v>
      </c>
      <c r="J122" t="s">
        <v>6</v>
      </c>
      <c r="K122" s="23" t="s">
        <v>6</v>
      </c>
      <c r="L122" s="22">
        <v>0</v>
      </c>
      <c r="M122" s="24">
        <v>67.989999999999995</v>
      </c>
      <c r="N122">
        <v>2</v>
      </c>
      <c r="O122" s="24" t="str">
        <f>IF(COUNTIF($A$2:A122,A122)=1,SUMIFS(Export!$M$2:$M$662,Export!$A$2:$A$662,Export!$A122),"")</f>
        <v/>
      </c>
      <c r="P122" t="str">
        <f>TEXT(Export!$B122,"ddd")</f>
        <v>Mon</v>
      </c>
      <c r="Q122">
        <f>1/COUNTIF(Export!$A$2:$A$662,Export!$A122)</f>
        <v>0.25</v>
      </c>
    </row>
    <row r="123" spans="1:17" x14ac:dyDescent="0.25">
      <c r="A123">
        <v>201943</v>
      </c>
      <c r="B123" s="5">
        <v>45488</v>
      </c>
      <c r="C123">
        <v>129503</v>
      </c>
      <c r="D123">
        <v>300189</v>
      </c>
      <c r="E123" t="s">
        <v>92</v>
      </c>
      <c r="F123" t="s">
        <v>102</v>
      </c>
      <c r="G123">
        <v>1</v>
      </c>
      <c r="H123" s="22">
        <v>24.99</v>
      </c>
      <c r="I123" t="s">
        <v>93</v>
      </c>
      <c r="J123" t="s">
        <v>6</v>
      </c>
      <c r="K123" s="23" t="s">
        <v>6</v>
      </c>
      <c r="L123" s="22">
        <v>0</v>
      </c>
      <c r="M123" s="24">
        <v>24.99</v>
      </c>
      <c r="N123">
        <v>4</v>
      </c>
      <c r="O123" s="24" t="str">
        <f>IF(COUNTIF($A$2:A123,A123)=1,SUMIFS(Export!$M$2:$M$662,Export!$A$2:$A$662,Export!$A123),"")</f>
        <v/>
      </c>
      <c r="P123" t="str">
        <f>TEXT(Export!$B123,"ddd")</f>
        <v>Mon</v>
      </c>
      <c r="Q123">
        <f>1/COUNTIF(Export!$A$2:$A$662,Export!$A123)</f>
        <v>0.25</v>
      </c>
    </row>
    <row r="124" spans="1:17" x14ac:dyDescent="0.25">
      <c r="A124">
        <v>201944</v>
      </c>
      <c r="B124" s="5">
        <v>45485</v>
      </c>
      <c r="C124">
        <v>127801</v>
      </c>
      <c r="D124">
        <v>100254</v>
      </c>
      <c r="E124" t="s">
        <v>98</v>
      </c>
      <c r="F124" t="s">
        <v>35</v>
      </c>
      <c r="G124">
        <v>1</v>
      </c>
      <c r="H124" s="22">
        <v>799</v>
      </c>
      <c r="I124" t="s">
        <v>93</v>
      </c>
      <c r="J124" t="s">
        <v>6</v>
      </c>
      <c r="K124" s="23" t="s">
        <v>6</v>
      </c>
      <c r="L124" s="22">
        <v>0</v>
      </c>
      <c r="M124" s="24">
        <v>799</v>
      </c>
      <c r="N124">
        <v>5</v>
      </c>
      <c r="O124" s="24">
        <f>IF(COUNTIF($A$2:A124,A124)=1,SUMIFS(Export!$M$2:$M$662,Export!$A$2:$A$662,Export!$A124),"")</f>
        <v>1598</v>
      </c>
      <c r="P124" t="str">
        <f>TEXT(Export!$B124,"ddd")</f>
        <v>Fri</v>
      </c>
      <c r="Q124">
        <f>1/COUNTIF(Export!$A$2:$A$662,Export!$A124)</f>
        <v>0.5</v>
      </c>
    </row>
    <row r="125" spans="1:17" x14ac:dyDescent="0.25">
      <c r="A125">
        <v>201944</v>
      </c>
      <c r="B125" s="5">
        <v>45485</v>
      </c>
      <c r="C125">
        <v>127801</v>
      </c>
      <c r="D125">
        <v>100254</v>
      </c>
      <c r="E125" t="s">
        <v>98</v>
      </c>
      <c r="F125" t="s">
        <v>35</v>
      </c>
      <c r="G125">
        <v>1</v>
      </c>
      <c r="H125" s="22">
        <v>799</v>
      </c>
      <c r="I125" t="s">
        <v>93</v>
      </c>
      <c r="J125" t="s">
        <v>6</v>
      </c>
      <c r="K125" s="23" t="s">
        <v>6</v>
      </c>
      <c r="L125" s="22">
        <v>0</v>
      </c>
      <c r="M125" s="24">
        <v>799</v>
      </c>
      <c r="N125">
        <v>6</v>
      </c>
      <c r="O125" s="24" t="str">
        <f>IF(COUNTIF($A$2:A125,A125)=1,SUMIFS(Export!$M$2:$M$662,Export!$A$2:$A$662,Export!$A125),"")</f>
        <v/>
      </c>
      <c r="P125" t="str">
        <f>TEXT(Export!$B125,"ddd")</f>
        <v>Fri</v>
      </c>
      <c r="Q125">
        <f>1/COUNTIF(Export!$A$2:$A$662,Export!$A125)</f>
        <v>0.5</v>
      </c>
    </row>
    <row r="126" spans="1:17" x14ac:dyDescent="0.25">
      <c r="A126">
        <v>201945</v>
      </c>
      <c r="B126" s="5">
        <v>45484</v>
      </c>
      <c r="C126">
        <v>118065</v>
      </c>
      <c r="D126">
        <v>100249</v>
      </c>
      <c r="E126" t="s">
        <v>98</v>
      </c>
      <c r="F126" t="s">
        <v>46</v>
      </c>
      <c r="G126">
        <v>1</v>
      </c>
      <c r="H126" s="22">
        <v>249</v>
      </c>
      <c r="I126" t="s">
        <v>93</v>
      </c>
      <c r="J126" t="s">
        <v>6</v>
      </c>
      <c r="K126" s="23" t="s">
        <v>6</v>
      </c>
      <c r="L126" s="22">
        <v>0</v>
      </c>
      <c r="M126" s="24">
        <v>249</v>
      </c>
      <c r="N126">
        <v>3</v>
      </c>
      <c r="O126" s="24">
        <f>IF(COUNTIF($A$2:A126,A126)=1,SUMIFS(Export!$M$2:$M$662,Export!$A$2:$A$662,Export!$A126),"")</f>
        <v>540.92000000000007</v>
      </c>
      <c r="P126" t="str">
        <f>TEXT(Export!$B126,"ddd")</f>
        <v>Thu</v>
      </c>
      <c r="Q126">
        <f>1/COUNTIF(Export!$A$2:$A$662,Export!$A126)</f>
        <v>0.25</v>
      </c>
    </row>
    <row r="127" spans="1:17" x14ac:dyDescent="0.25">
      <c r="A127">
        <v>201945</v>
      </c>
      <c r="B127" s="5">
        <v>45484</v>
      </c>
      <c r="C127">
        <v>118065</v>
      </c>
      <c r="D127">
        <v>300190</v>
      </c>
      <c r="E127" t="s">
        <v>92</v>
      </c>
      <c r="F127" t="s">
        <v>91</v>
      </c>
      <c r="G127">
        <v>1</v>
      </c>
      <c r="H127" s="22">
        <v>35.99</v>
      </c>
      <c r="I127" t="s">
        <v>93</v>
      </c>
      <c r="J127" t="s">
        <v>6</v>
      </c>
      <c r="K127" s="23" t="s">
        <v>6</v>
      </c>
      <c r="L127" s="22">
        <v>0</v>
      </c>
      <c r="M127" s="24">
        <v>35.99</v>
      </c>
      <c r="N127">
        <v>1</v>
      </c>
      <c r="O127" s="24" t="str">
        <f>IF(COUNTIF($A$2:A127,A127)=1,SUMIFS(Export!$M$2:$M$662,Export!$A$2:$A$662,Export!$A127),"")</f>
        <v/>
      </c>
      <c r="P127" t="str">
        <f>TEXT(Export!$B127,"ddd")</f>
        <v>Thu</v>
      </c>
      <c r="Q127">
        <f>1/COUNTIF(Export!$A$2:$A$662,Export!$A127)</f>
        <v>0.25</v>
      </c>
    </row>
    <row r="128" spans="1:17" x14ac:dyDescent="0.25">
      <c r="A128">
        <v>201945</v>
      </c>
      <c r="B128" s="5">
        <v>45484</v>
      </c>
      <c r="C128">
        <v>118065</v>
      </c>
      <c r="D128">
        <v>200559</v>
      </c>
      <c r="E128" t="s">
        <v>95</v>
      </c>
      <c r="F128" t="s">
        <v>97</v>
      </c>
      <c r="G128">
        <v>3</v>
      </c>
      <c r="H128" s="22">
        <v>59.99</v>
      </c>
      <c r="I128" t="s">
        <v>93</v>
      </c>
      <c r="J128" t="s">
        <v>6</v>
      </c>
      <c r="K128" s="23" t="s">
        <v>6</v>
      </c>
      <c r="L128" s="22">
        <v>0</v>
      </c>
      <c r="M128" s="24">
        <v>179.97</v>
      </c>
      <c r="N128">
        <v>2</v>
      </c>
      <c r="O128" s="24" t="str">
        <f>IF(COUNTIF($A$2:A128,A128)=1,SUMIFS(Export!$M$2:$M$662,Export!$A$2:$A$662,Export!$A128),"")</f>
        <v/>
      </c>
      <c r="P128" t="str">
        <f>TEXT(Export!$B128,"ddd")</f>
        <v>Thu</v>
      </c>
      <c r="Q128">
        <f>1/COUNTIF(Export!$A$2:$A$662,Export!$A128)</f>
        <v>0.25</v>
      </c>
    </row>
    <row r="129" spans="1:17" x14ac:dyDescent="0.25">
      <c r="A129">
        <v>201945</v>
      </c>
      <c r="B129" s="5">
        <v>45484</v>
      </c>
      <c r="C129">
        <v>118065</v>
      </c>
      <c r="D129">
        <v>200549</v>
      </c>
      <c r="E129" t="s">
        <v>95</v>
      </c>
      <c r="F129" t="s">
        <v>94</v>
      </c>
      <c r="G129">
        <v>4</v>
      </c>
      <c r="H129" s="22">
        <v>18.989999999999998</v>
      </c>
      <c r="I129" t="s">
        <v>93</v>
      </c>
      <c r="J129" t="s">
        <v>6</v>
      </c>
      <c r="K129" s="23" t="s">
        <v>6</v>
      </c>
      <c r="L129" s="22">
        <v>0</v>
      </c>
      <c r="M129" s="24">
        <v>75.959999999999994</v>
      </c>
      <c r="N129">
        <v>4</v>
      </c>
      <c r="O129" s="24" t="str">
        <f>IF(COUNTIF($A$2:A129,A129)=1,SUMIFS(Export!$M$2:$M$662,Export!$A$2:$A$662,Export!$A129),"")</f>
        <v/>
      </c>
      <c r="P129" t="str">
        <f>TEXT(Export!$B129,"ddd")</f>
        <v>Thu</v>
      </c>
      <c r="Q129">
        <f>1/COUNTIF(Export!$A$2:$A$662,Export!$A129)</f>
        <v>0.25</v>
      </c>
    </row>
    <row r="130" spans="1:17" x14ac:dyDescent="0.25">
      <c r="A130">
        <v>201946</v>
      </c>
      <c r="B130" s="5">
        <v>45484</v>
      </c>
      <c r="C130">
        <v>104487</v>
      </c>
      <c r="D130">
        <v>100250</v>
      </c>
      <c r="E130" t="s">
        <v>98</v>
      </c>
      <c r="F130" t="s">
        <v>51</v>
      </c>
      <c r="G130">
        <v>3</v>
      </c>
      <c r="H130" s="22">
        <v>189</v>
      </c>
      <c r="I130" t="s">
        <v>93</v>
      </c>
      <c r="J130" t="s">
        <v>6</v>
      </c>
      <c r="K130" s="23" t="s">
        <v>6</v>
      </c>
      <c r="L130" s="22">
        <v>0</v>
      </c>
      <c r="M130" s="24">
        <v>567</v>
      </c>
      <c r="N130">
        <v>5</v>
      </c>
      <c r="O130" s="24">
        <f>IF(COUNTIF($A$2:A130,A130)=1,SUMIFS(Export!$M$2:$M$662,Export!$A$2:$A$662,Export!$A130),"")</f>
        <v>567</v>
      </c>
      <c r="P130" t="str">
        <f>TEXT(Export!$B130,"ddd")</f>
        <v>Thu</v>
      </c>
      <c r="Q130">
        <f>1/COUNTIF(Export!$A$2:$A$662,Export!$A130)</f>
        <v>1</v>
      </c>
    </row>
    <row r="131" spans="1:17" x14ac:dyDescent="0.25">
      <c r="A131">
        <v>201947</v>
      </c>
      <c r="B131" s="5">
        <v>45493</v>
      </c>
      <c r="C131">
        <v>114530</v>
      </c>
      <c r="D131">
        <v>200555</v>
      </c>
      <c r="E131" t="s">
        <v>95</v>
      </c>
      <c r="F131" t="s">
        <v>115</v>
      </c>
      <c r="G131">
        <v>1</v>
      </c>
      <c r="H131" s="22">
        <v>39.99</v>
      </c>
      <c r="I131" t="s">
        <v>18</v>
      </c>
      <c r="J131" t="s">
        <v>116</v>
      </c>
      <c r="K131" s="23">
        <v>0.1</v>
      </c>
      <c r="L131" s="22">
        <v>3.9990000000000006</v>
      </c>
      <c r="M131" s="24">
        <v>35.991</v>
      </c>
      <c r="N131">
        <v>1</v>
      </c>
      <c r="O131" s="24">
        <f>IF(COUNTIF($A$2:A131,A131)=1,SUMIFS(Export!$M$2:$M$662,Export!$A$2:$A$662,Export!$A131),"")</f>
        <v>35.991</v>
      </c>
      <c r="P131" t="str">
        <f>TEXT(Export!$B131,"ddd")</f>
        <v>Sat</v>
      </c>
      <c r="Q131">
        <f>1/COUNTIF(Export!$A$2:$A$662,Export!$A131)</f>
        <v>1</v>
      </c>
    </row>
    <row r="132" spans="1:17" x14ac:dyDescent="0.25">
      <c r="A132">
        <v>201948</v>
      </c>
      <c r="B132" s="5">
        <v>45486</v>
      </c>
      <c r="C132">
        <v>103089</v>
      </c>
      <c r="D132">
        <v>300185</v>
      </c>
      <c r="E132" t="s">
        <v>92</v>
      </c>
      <c r="F132" t="s">
        <v>101</v>
      </c>
      <c r="G132">
        <v>1</v>
      </c>
      <c r="H132" s="22">
        <v>29.99</v>
      </c>
      <c r="I132" t="s">
        <v>93</v>
      </c>
      <c r="J132" t="s">
        <v>6</v>
      </c>
      <c r="K132" s="23" t="s">
        <v>6</v>
      </c>
      <c r="L132" s="22">
        <v>0</v>
      </c>
      <c r="M132" s="24">
        <v>29.99</v>
      </c>
      <c r="N132">
        <v>2</v>
      </c>
      <c r="O132" s="24">
        <f>IF(COUNTIF($A$2:A132,A132)=1,SUMIFS(Export!$M$2:$M$662,Export!$A$2:$A$662,Export!$A132),"")</f>
        <v>265.94</v>
      </c>
      <c r="P132" t="str">
        <f>TEXT(Export!$B132,"ddd")</f>
        <v>Sat</v>
      </c>
      <c r="Q132">
        <f>1/COUNTIF(Export!$A$2:$A$662,Export!$A132)</f>
        <v>0.2</v>
      </c>
    </row>
    <row r="133" spans="1:17" x14ac:dyDescent="0.25">
      <c r="A133">
        <v>201948</v>
      </c>
      <c r="B133" s="5">
        <v>45486</v>
      </c>
      <c r="C133">
        <v>103089</v>
      </c>
      <c r="D133">
        <v>200550</v>
      </c>
      <c r="E133" t="s">
        <v>95</v>
      </c>
      <c r="F133" t="s">
        <v>109</v>
      </c>
      <c r="G133">
        <v>1</v>
      </c>
      <c r="H133" s="22">
        <v>15.99</v>
      </c>
      <c r="I133" t="s">
        <v>93</v>
      </c>
      <c r="J133" t="s">
        <v>6</v>
      </c>
      <c r="K133" s="23" t="s">
        <v>6</v>
      </c>
      <c r="L133" s="22">
        <v>0</v>
      </c>
      <c r="M133" s="24">
        <v>15.99</v>
      </c>
      <c r="N133">
        <v>3</v>
      </c>
      <c r="O133" s="24" t="str">
        <f>IF(COUNTIF($A$2:A133,A133)=1,SUMIFS(Export!$M$2:$M$662,Export!$A$2:$A$662,Export!$A133),"")</f>
        <v/>
      </c>
      <c r="P133" t="str">
        <f>TEXT(Export!$B133,"ddd")</f>
        <v>Sat</v>
      </c>
      <c r="Q133">
        <f>1/COUNTIF(Export!$A$2:$A$662,Export!$A133)</f>
        <v>0.2</v>
      </c>
    </row>
    <row r="134" spans="1:17" x14ac:dyDescent="0.25">
      <c r="A134">
        <v>201948</v>
      </c>
      <c r="B134" s="5">
        <v>45486</v>
      </c>
      <c r="C134">
        <v>103089</v>
      </c>
      <c r="D134">
        <v>300191</v>
      </c>
      <c r="E134" t="s">
        <v>92</v>
      </c>
      <c r="F134" t="s">
        <v>103</v>
      </c>
      <c r="G134">
        <v>1</v>
      </c>
      <c r="H134" s="22">
        <v>21.99</v>
      </c>
      <c r="I134" t="s">
        <v>93</v>
      </c>
      <c r="J134" t="s">
        <v>6</v>
      </c>
      <c r="K134" s="23" t="s">
        <v>6</v>
      </c>
      <c r="L134" s="22">
        <v>0</v>
      </c>
      <c r="M134" s="24">
        <v>21.99</v>
      </c>
      <c r="N134">
        <v>1</v>
      </c>
      <c r="O134" s="24" t="str">
        <f>IF(COUNTIF($A$2:A134,A134)=1,SUMIFS(Export!$M$2:$M$662,Export!$A$2:$A$662,Export!$A134),"")</f>
        <v/>
      </c>
      <c r="P134" t="str">
        <f>TEXT(Export!$B134,"ddd")</f>
        <v>Sat</v>
      </c>
      <c r="Q134">
        <f>1/COUNTIF(Export!$A$2:$A$662,Export!$A134)</f>
        <v>0.2</v>
      </c>
    </row>
    <row r="135" spans="1:17" x14ac:dyDescent="0.25">
      <c r="A135">
        <v>201948</v>
      </c>
      <c r="B135" s="5">
        <v>45486</v>
      </c>
      <c r="C135">
        <v>103089</v>
      </c>
      <c r="D135">
        <v>200556</v>
      </c>
      <c r="E135" t="s">
        <v>95</v>
      </c>
      <c r="F135" t="s">
        <v>96</v>
      </c>
      <c r="G135">
        <v>2</v>
      </c>
      <c r="H135" s="22">
        <v>64.989999999999995</v>
      </c>
      <c r="I135" t="s">
        <v>93</v>
      </c>
      <c r="J135" t="s">
        <v>6</v>
      </c>
      <c r="K135" s="23" t="s">
        <v>6</v>
      </c>
      <c r="L135" s="22">
        <v>0</v>
      </c>
      <c r="M135" s="24">
        <v>129.97999999999999</v>
      </c>
      <c r="N135">
        <v>2</v>
      </c>
      <c r="O135" s="24" t="str">
        <f>IF(COUNTIF($A$2:A135,A135)=1,SUMIFS(Export!$M$2:$M$662,Export!$A$2:$A$662,Export!$A135),"")</f>
        <v/>
      </c>
      <c r="P135" t="str">
        <f>TEXT(Export!$B135,"ddd")</f>
        <v>Sat</v>
      </c>
      <c r="Q135">
        <f>1/COUNTIF(Export!$A$2:$A$662,Export!$A135)</f>
        <v>0.2</v>
      </c>
    </row>
    <row r="136" spans="1:17" x14ac:dyDescent="0.25">
      <c r="A136">
        <v>201948</v>
      </c>
      <c r="B136" s="5">
        <v>45486</v>
      </c>
      <c r="C136">
        <v>103089</v>
      </c>
      <c r="D136">
        <v>200554</v>
      </c>
      <c r="E136" t="s">
        <v>95</v>
      </c>
      <c r="F136" t="s">
        <v>100</v>
      </c>
      <c r="G136">
        <v>1</v>
      </c>
      <c r="H136" s="22">
        <v>67.989999999999995</v>
      </c>
      <c r="I136" t="s">
        <v>93</v>
      </c>
      <c r="J136" t="s">
        <v>6</v>
      </c>
      <c r="K136" s="23" t="s">
        <v>6</v>
      </c>
      <c r="L136" s="22">
        <v>0</v>
      </c>
      <c r="M136" s="24">
        <v>67.989999999999995</v>
      </c>
      <c r="N136">
        <v>4</v>
      </c>
      <c r="O136" s="24" t="str">
        <f>IF(COUNTIF($A$2:A136,A136)=1,SUMIFS(Export!$M$2:$M$662,Export!$A$2:$A$662,Export!$A136),"")</f>
        <v/>
      </c>
      <c r="P136" t="str">
        <f>TEXT(Export!$B136,"ddd")</f>
        <v>Sat</v>
      </c>
      <c r="Q136">
        <f>1/COUNTIF(Export!$A$2:$A$662,Export!$A136)</f>
        <v>0.2</v>
      </c>
    </row>
    <row r="137" spans="1:17" x14ac:dyDescent="0.25">
      <c r="A137">
        <v>201949</v>
      </c>
      <c r="B137" s="5">
        <v>45493</v>
      </c>
      <c r="C137">
        <v>120778</v>
      </c>
      <c r="D137">
        <v>100256</v>
      </c>
      <c r="E137" t="s">
        <v>98</v>
      </c>
      <c r="F137" t="s">
        <v>54</v>
      </c>
      <c r="G137">
        <v>3</v>
      </c>
      <c r="H137" s="22">
        <v>1499</v>
      </c>
      <c r="I137" t="s">
        <v>93</v>
      </c>
      <c r="J137" t="s">
        <v>6</v>
      </c>
      <c r="K137" s="23" t="s">
        <v>6</v>
      </c>
      <c r="L137" s="22">
        <v>0</v>
      </c>
      <c r="M137" s="24">
        <v>4497</v>
      </c>
      <c r="N137">
        <v>7</v>
      </c>
      <c r="O137" s="24">
        <f>IF(COUNTIF($A$2:A137,A137)=1,SUMIFS(Export!$M$2:$M$662,Export!$A$2:$A$662,Export!$A137),"")</f>
        <v>4497</v>
      </c>
      <c r="P137" t="str">
        <f>TEXT(Export!$B137,"ddd")</f>
        <v>Sat</v>
      </c>
      <c r="Q137">
        <f>1/COUNTIF(Export!$A$2:$A$662,Export!$A137)</f>
        <v>1</v>
      </c>
    </row>
    <row r="138" spans="1:17" x14ac:dyDescent="0.25">
      <c r="A138">
        <v>201950</v>
      </c>
      <c r="B138" s="5">
        <v>45491</v>
      </c>
      <c r="C138">
        <v>120035</v>
      </c>
      <c r="D138">
        <v>200556</v>
      </c>
      <c r="E138" t="s">
        <v>95</v>
      </c>
      <c r="F138" t="s">
        <v>96</v>
      </c>
      <c r="G138">
        <v>1</v>
      </c>
      <c r="H138" s="22">
        <v>64.989999999999995</v>
      </c>
      <c r="I138" t="s">
        <v>93</v>
      </c>
      <c r="J138" t="s">
        <v>6</v>
      </c>
      <c r="K138" s="23" t="s">
        <v>6</v>
      </c>
      <c r="L138" s="22">
        <v>0</v>
      </c>
      <c r="M138" s="24">
        <v>64.989999999999995</v>
      </c>
      <c r="N138">
        <v>3</v>
      </c>
      <c r="O138" s="24">
        <f>IF(COUNTIF($A$2:A138,A138)=1,SUMIFS(Export!$M$2:$M$662,Export!$A$2:$A$662,Export!$A138),"")</f>
        <v>136.97</v>
      </c>
      <c r="P138" t="str">
        <f>TEXT(Export!$B138,"ddd")</f>
        <v>Thu</v>
      </c>
      <c r="Q138">
        <f>1/COUNTIF(Export!$A$2:$A$662,Export!$A138)</f>
        <v>0.5</v>
      </c>
    </row>
    <row r="139" spans="1:17" x14ac:dyDescent="0.25">
      <c r="A139">
        <v>201950</v>
      </c>
      <c r="B139" s="5">
        <v>45491</v>
      </c>
      <c r="C139">
        <v>120035</v>
      </c>
      <c r="D139">
        <v>300190</v>
      </c>
      <c r="E139" t="s">
        <v>92</v>
      </c>
      <c r="F139" t="s">
        <v>91</v>
      </c>
      <c r="G139">
        <v>2</v>
      </c>
      <c r="H139" s="22">
        <v>35.99</v>
      </c>
      <c r="I139" t="s">
        <v>93</v>
      </c>
      <c r="J139" t="s">
        <v>6</v>
      </c>
      <c r="K139" s="23" t="s">
        <v>6</v>
      </c>
      <c r="L139" s="22">
        <v>0</v>
      </c>
      <c r="M139" s="24">
        <v>71.98</v>
      </c>
      <c r="N139">
        <v>3</v>
      </c>
      <c r="O139" s="24" t="str">
        <f>IF(COUNTIF($A$2:A139,A139)=1,SUMIFS(Export!$M$2:$M$662,Export!$A$2:$A$662,Export!$A139),"")</f>
        <v/>
      </c>
      <c r="P139" t="str">
        <f>TEXT(Export!$B139,"ddd")</f>
        <v>Thu</v>
      </c>
      <c r="Q139">
        <f>1/COUNTIF(Export!$A$2:$A$662,Export!$A139)</f>
        <v>0.5</v>
      </c>
    </row>
    <row r="140" spans="1:17" x14ac:dyDescent="0.25">
      <c r="A140">
        <v>201951</v>
      </c>
      <c r="B140" s="5">
        <v>45492</v>
      </c>
      <c r="C140">
        <v>124378</v>
      </c>
      <c r="D140">
        <v>300191</v>
      </c>
      <c r="E140" t="s">
        <v>92</v>
      </c>
      <c r="F140" t="s">
        <v>103</v>
      </c>
      <c r="G140">
        <v>1</v>
      </c>
      <c r="H140" s="22">
        <v>21.99</v>
      </c>
      <c r="I140" t="s">
        <v>93</v>
      </c>
      <c r="J140" t="s">
        <v>6</v>
      </c>
      <c r="K140" s="23" t="s">
        <v>6</v>
      </c>
      <c r="L140" s="22">
        <v>0</v>
      </c>
      <c r="M140" s="24">
        <v>21.99</v>
      </c>
      <c r="N140">
        <v>4</v>
      </c>
      <c r="O140" s="24">
        <f>IF(COUNTIF($A$2:A140,A140)=1,SUMIFS(Export!$M$2:$M$662,Export!$A$2:$A$662,Export!$A140),"")</f>
        <v>21.99</v>
      </c>
      <c r="P140" t="str">
        <f>TEXT(Export!$B140,"ddd")</f>
        <v>Fri</v>
      </c>
      <c r="Q140">
        <f>1/COUNTIF(Export!$A$2:$A$662,Export!$A140)</f>
        <v>1</v>
      </c>
    </row>
    <row r="141" spans="1:17" x14ac:dyDescent="0.25">
      <c r="A141">
        <v>201952</v>
      </c>
      <c r="B141" s="5">
        <v>45493</v>
      </c>
      <c r="C141">
        <v>107889</v>
      </c>
      <c r="D141">
        <v>300185</v>
      </c>
      <c r="E141" t="s">
        <v>92</v>
      </c>
      <c r="F141" t="s">
        <v>101</v>
      </c>
      <c r="G141">
        <v>5</v>
      </c>
      <c r="H141" s="22">
        <v>29.99</v>
      </c>
      <c r="I141" t="s">
        <v>93</v>
      </c>
      <c r="J141" t="s">
        <v>6</v>
      </c>
      <c r="K141" s="23" t="s">
        <v>6</v>
      </c>
      <c r="L141" s="22">
        <v>0</v>
      </c>
      <c r="M141" s="24">
        <v>149.94999999999999</v>
      </c>
      <c r="N141">
        <v>2</v>
      </c>
      <c r="O141" s="24">
        <f>IF(COUNTIF($A$2:A141,A141)=1,SUMIFS(Export!$M$2:$M$662,Export!$A$2:$A$662,Export!$A141),"")</f>
        <v>338.95</v>
      </c>
      <c r="P141" t="str">
        <f>TEXT(Export!$B141,"ddd")</f>
        <v>Sat</v>
      </c>
      <c r="Q141">
        <f>1/COUNTIF(Export!$A$2:$A$662,Export!$A141)</f>
        <v>0.5</v>
      </c>
    </row>
    <row r="142" spans="1:17" x14ac:dyDescent="0.25">
      <c r="A142">
        <v>201952</v>
      </c>
      <c r="B142" s="5">
        <v>45493</v>
      </c>
      <c r="C142">
        <v>107889</v>
      </c>
      <c r="D142">
        <v>100250</v>
      </c>
      <c r="E142" t="s">
        <v>98</v>
      </c>
      <c r="F142" t="s">
        <v>51</v>
      </c>
      <c r="G142">
        <v>1</v>
      </c>
      <c r="H142" s="22">
        <v>189</v>
      </c>
      <c r="I142" t="s">
        <v>93</v>
      </c>
      <c r="J142" t="s">
        <v>6</v>
      </c>
      <c r="K142" s="23" t="s">
        <v>6</v>
      </c>
      <c r="L142" s="22">
        <v>0</v>
      </c>
      <c r="M142" s="24">
        <v>189</v>
      </c>
      <c r="N142">
        <v>6</v>
      </c>
      <c r="O142" s="24" t="str">
        <f>IF(COUNTIF($A$2:A142,A142)=1,SUMIFS(Export!$M$2:$M$662,Export!$A$2:$A$662,Export!$A142),"")</f>
        <v/>
      </c>
      <c r="P142" t="str">
        <f>TEXT(Export!$B142,"ddd")</f>
        <v>Sat</v>
      </c>
      <c r="Q142">
        <f>1/COUNTIF(Export!$A$2:$A$662,Export!$A142)</f>
        <v>0.5</v>
      </c>
    </row>
    <row r="143" spans="1:17" x14ac:dyDescent="0.25">
      <c r="A143">
        <v>201953</v>
      </c>
      <c r="B143" s="5">
        <v>45484</v>
      </c>
      <c r="C143">
        <v>119169</v>
      </c>
      <c r="D143">
        <v>100254</v>
      </c>
      <c r="E143" t="s">
        <v>98</v>
      </c>
      <c r="F143" t="s">
        <v>35</v>
      </c>
      <c r="G143">
        <v>1</v>
      </c>
      <c r="H143" s="22">
        <v>799</v>
      </c>
      <c r="I143" t="s">
        <v>93</v>
      </c>
      <c r="J143" t="s">
        <v>6</v>
      </c>
      <c r="K143" s="23" t="s">
        <v>6</v>
      </c>
      <c r="L143" s="22">
        <v>0</v>
      </c>
      <c r="M143" s="24">
        <v>799</v>
      </c>
      <c r="N143">
        <v>2</v>
      </c>
      <c r="O143" s="24">
        <f>IF(COUNTIF($A$2:A143,A143)=1,SUMIFS(Export!$M$2:$M$662,Export!$A$2:$A$662,Export!$A143),"")</f>
        <v>2512.94</v>
      </c>
      <c r="P143" t="str">
        <f>TEXT(Export!$B143,"ddd")</f>
        <v>Thu</v>
      </c>
      <c r="Q143">
        <f>1/COUNTIF(Export!$A$2:$A$662,Export!$A143)</f>
        <v>0.25</v>
      </c>
    </row>
    <row r="144" spans="1:17" x14ac:dyDescent="0.25">
      <c r="A144">
        <v>201953</v>
      </c>
      <c r="B144" s="5">
        <v>45484</v>
      </c>
      <c r="C144">
        <v>119169</v>
      </c>
      <c r="D144">
        <v>300185</v>
      </c>
      <c r="E144" t="s">
        <v>92</v>
      </c>
      <c r="F144" t="s">
        <v>101</v>
      </c>
      <c r="G144">
        <v>5</v>
      </c>
      <c r="H144" s="22">
        <v>29.99</v>
      </c>
      <c r="I144" t="s">
        <v>93</v>
      </c>
      <c r="J144" t="s">
        <v>6</v>
      </c>
      <c r="K144" s="23" t="s">
        <v>6</v>
      </c>
      <c r="L144" s="22">
        <v>0</v>
      </c>
      <c r="M144" s="24">
        <v>149.94999999999999</v>
      </c>
      <c r="N144">
        <v>2</v>
      </c>
      <c r="O144" s="24" t="str">
        <f>IF(COUNTIF($A$2:A144,A144)=1,SUMIFS(Export!$M$2:$M$662,Export!$A$2:$A$662,Export!$A144),"")</f>
        <v/>
      </c>
      <c r="P144" t="str">
        <f>TEXT(Export!$B144,"ddd")</f>
        <v>Thu</v>
      </c>
      <c r="Q144">
        <f>1/COUNTIF(Export!$A$2:$A$662,Export!$A144)</f>
        <v>0.25</v>
      </c>
    </row>
    <row r="145" spans="1:17" x14ac:dyDescent="0.25">
      <c r="A145">
        <v>201953</v>
      </c>
      <c r="B145" s="5">
        <v>45484</v>
      </c>
      <c r="C145">
        <v>119169</v>
      </c>
      <c r="D145">
        <v>200556</v>
      </c>
      <c r="E145" t="s">
        <v>95</v>
      </c>
      <c r="F145" t="s">
        <v>96</v>
      </c>
      <c r="G145">
        <v>1</v>
      </c>
      <c r="H145" s="22">
        <v>64.989999999999995</v>
      </c>
      <c r="I145" t="s">
        <v>93</v>
      </c>
      <c r="J145" t="s">
        <v>6</v>
      </c>
      <c r="K145" s="23" t="s">
        <v>6</v>
      </c>
      <c r="L145" s="22">
        <v>0</v>
      </c>
      <c r="M145" s="24">
        <v>64.989999999999995</v>
      </c>
      <c r="N145">
        <v>3</v>
      </c>
      <c r="O145" s="24" t="str">
        <f>IF(COUNTIF($A$2:A145,A145)=1,SUMIFS(Export!$M$2:$M$662,Export!$A$2:$A$662,Export!$A145),"")</f>
        <v/>
      </c>
      <c r="P145" t="str">
        <f>TEXT(Export!$B145,"ddd")</f>
        <v>Thu</v>
      </c>
      <c r="Q145">
        <f>1/COUNTIF(Export!$A$2:$A$662,Export!$A145)</f>
        <v>0.25</v>
      </c>
    </row>
    <row r="146" spans="1:17" x14ac:dyDescent="0.25">
      <c r="A146">
        <v>201953</v>
      </c>
      <c r="B146" s="5">
        <v>45484</v>
      </c>
      <c r="C146">
        <v>119169</v>
      </c>
      <c r="D146">
        <v>100256</v>
      </c>
      <c r="E146" t="s">
        <v>98</v>
      </c>
      <c r="F146" t="s">
        <v>54</v>
      </c>
      <c r="G146">
        <v>1</v>
      </c>
      <c r="H146" s="22">
        <v>1499</v>
      </c>
      <c r="I146" t="s">
        <v>93</v>
      </c>
      <c r="J146" t="s">
        <v>6</v>
      </c>
      <c r="K146" s="23" t="s">
        <v>6</v>
      </c>
      <c r="L146" s="22">
        <v>0</v>
      </c>
      <c r="M146" s="24">
        <v>1499</v>
      </c>
      <c r="N146">
        <v>4</v>
      </c>
      <c r="O146" s="24" t="str">
        <f>IF(COUNTIF($A$2:A146,A146)=1,SUMIFS(Export!$M$2:$M$662,Export!$A$2:$A$662,Export!$A146),"")</f>
        <v/>
      </c>
      <c r="P146" t="str">
        <f>TEXT(Export!$B146,"ddd")</f>
        <v>Thu</v>
      </c>
      <c r="Q146">
        <f>1/COUNTIF(Export!$A$2:$A$662,Export!$A146)</f>
        <v>0.25</v>
      </c>
    </row>
    <row r="147" spans="1:17" x14ac:dyDescent="0.25">
      <c r="A147">
        <v>201954</v>
      </c>
      <c r="B147" s="5">
        <v>45482</v>
      </c>
      <c r="C147">
        <v>114724</v>
      </c>
      <c r="D147">
        <v>200549</v>
      </c>
      <c r="E147" t="s">
        <v>95</v>
      </c>
      <c r="F147" t="s">
        <v>94</v>
      </c>
      <c r="G147">
        <v>2</v>
      </c>
      <c r="H147" s="22">
        <v>18.989999999999998</v>
      </c>
      <c r="I147" t="s">
        <v>93</v>
      </c>
      <c r="J147" t="s">
        <v>6</v>
      </c>
      <c r="K147" s="23" t="s">
        <v>6</v>
      </c>
      <c r="L147" s="22">
        <v>0</v>
      </c>
      <c r="M147" s="24">
        <v>37.979999999999997</v>
      </c>
      <c r="N147">
        <v>1</v>
      </c>
      <c r="O147" s="24">
        <f>IF(COUNTIF($A$2:A147,A147)=1,SUMIFS(Export!$M$2:$M$662,Export!$A$2:$A$662,Export!$A147),"")</f>
        <v>37.979999999999997</v>
      </c>
      <c r="P147" t="str">
        <f>TEXT(Export!$B147,"ddd")</f>
        <v>Tue</v>
      </c>
      <c r="Q147">
        <f>1/COUNTIF(Export!$A$2:$A$662,Export!$A147)</f>
        <v>1</v>
      </c>
    </row>
    <row r="148" spans="1:17" x14ac:dyDescent="0.25">
      <c r="A148">
        <v>201955</v>
      </c>
      <c r="B148" s="5">
        <v>45483</v>
      </c>
      <c r="C148">
        <v>130645</v>
      </c>
      <c r="D148">
        <v>200559</v>
      </c>
      <c r="E148" t="s">
        <v>95</v>
      </c>
      <c r="F148" t="s">
        <v>97</v>
      </c>
      <c r="G148">
        <v>1</v>
      </c>
      <c r="H148" s="22">
        <v>59.99</v>
      </c>
      <c r="I148" t="s">
        <v>93</v>
      </c>
      <c r="J148" t="s">
        <v>6</v>
      </c>
      <c r="K148" s="23" t="s">
        <v>6</v>
      </c>
      <c r="L148" s="22">
        <v>0</v>
      </c>
      <c r="M148" s="24">
        <v>59.99</v>
      </c>
      <c r="N148">
        <v>3</v>
      </c>
      <c r="O148" s="24">
        <f>IF(COUNTIF($A$2:A148,A148)=1,SUMIFS(Export!$M$2:$M$662,Export!$A$2:$A$662,Export!$A148),"")</f>
        <v>59.99</v>
      </c>
      <c r="P148" t="str">
        <f>TEXT(Export!$B148,"ddd")</f>
        <v>Wed</v>
      </c>
      <c r="Q148">
        <f>1/COUNTIF(Export!$A$2:$A$662,Export!$A148)</f>
        <v>1</v>
      </c>
    </row>
    <row r="149" spans="1:17" x14ac:dyDescent="0.25">
      <c r="A149">
        <v>201956</v>
      </c>
      <c r="B149" s="5">
        <v>45484</v>
      </c>
      <c r="C149">
        <v>118310</v>
      </c>
      <c r="D149">
        <v>200549</v>
      </c>
      <c r="E149" t="s">
        <v>95</v>
      </c>
      <c r="F149" t="s">
        <v>94</v>
      </c>
      <c r="G149">
        <v>1</v>
      </c>
      <c r="H149" s="22">
        <v>18.989999999999998</v>
      </c>
      <c r="I149" t="s">
        <v>93</v>
      </c>
      <c r="J149" t="s">
        <v>6</v>
      </c>
      <c r="K149" s="23" t="s">
        <v>6</v>
      </c>
      <c r="L149" s="22">
        <v>0</v>
      </c>
      <c r="M149" s="24">
        <v>18.989999999999998</v>
      </c>
      <c r="N149">
        <v>1</v>
      </c>
      <c r="O149" s="24">
        <f>IF(COUNTIF($A$2:A149,A149)=1,SUMIFS(Export!$M$2:$M$662,Export!$A$2:$A$662,Export!$A149),"")</f>
        <v>78.98</v>
      </c>
      <c r="P149" t="str">
        <f>TEXT(Export!$B149,"ddd")</f>
        <v>Thu</v>
      </c>
      <c r="Q149">
        <f>1/COUNTIF(Export!$A$2:$A$662,Export!$A149)</f>
        <v>0.5</v>
      </c>
    </row>
    <row r="150" spans="1:17" x14ac:dyDescent="0.25">
      <c r="A150">
        <v>201956</v>
      </c>
      <c r="B150" s="5">
        <v>45484</v>
      </c>
      <c r="C150">
        <v>118310</v>
      </c>
      <c r="D150">
        <v>200559</v>
      </c>
      <c r="E150" t="s">
        <v>95</v>
      </c>
      <c r="F150" t="s">
        <v>97</v>
      </c>
      <c r="G150">
        <v>1</v>
      </c>
      <c r="H150" s="22">
        <v>59.99</v>
      </c>
      <c r="I150" t="s">
        <v>93</v>
      </c>
      <c r="J150" t="s">
        <v>6</v>
      </c>
      <c r="K150" s="23" t="s">
        <v>6</v>
      </c>
      <c r="L150" s="22">
        <v>0</v>
      </c>
      <c r="M150" s="24">
        <v>59.99</v>
      </c>
      <c r="N150">
        <v>1</v>
      </c>
      <c r="O150" s="24" t="str">
        <f>IF(COUNTIF($A$2:A150,A150)=1,SUMIFS(Export!$M$2:$M$662,Export!$A$2:$A$662,Export!$A150),"")</f>
        <v/>
      </c>
      <c r="P150" t="str">
        <f>TEXT(Export!$B150,"ddd")</f>
        <v>Thu</v>
      </c>
      <c r="Q150">
        <f>1/COUNTIF(Export!$A$2:$A$662,Export!$A150)</f>
        <v>0.5</v>
      </c>
    </row>
    <row r="151" spans="1:17" x14ac:dyDescent="0.25">
      <c r="A151">
        <v>201957</v>
      </c>
      <c r="B151" s="5">
        <v>45493</v>
      </c>
      <c r="C151">
        <v>131933</v>
      </c>
      <c r="D151">
        <v>100252</v>
      </c>
      <c r="E151" t="s">
        <v>98</v>
      </c>
      <c r="F151" t="s">
        <v>33</v>
      </c>
      <c r="G151">
        <v>4</v>
      </c>
      <c r="H151" s="22">
        <v>449</v>
      </c>
      <c r="I151" t="s">
        <v>93</v>
      </c>
      <c r="J151" t="s">
        <v>6</v>
      </c>
      <c r="K151" s="23" t="s">
        <v>6</v>
      </c>
      <c r="L151" s="22">
        <v>0</v>
      </c>
      <c r="M151" s="24">
        <v>1796</v>
      </c>
      <c r="N151">
        <v>5</v>
      </c>
      <c r="O151" s="24">
        <f>IF(COUNTIF($A$2:A151,A151)=1,SUMIFS(Export!$M$2:$M$662,Export!$A$2:$A$662,Export!$A151),"")</f>
        <v>1796</v>
      </c>
      <c r="P151" t="str">
        <f>TEXT(Export!$B151,"ddd")</f>
        <v>Sat</v>
      </c>
      <c r="Q151">
        <f>1/COUNTIF(Export!$A$2:$A$662,Export!$A151)</f>
        <v>1</v>
      </c>
    </row>
    <row r="152" spans="1:17" x14ac:dyDescent="0.25">
      <c r="A152">
        <v>201958</v>
      </c>
      <c r="B152" s="5">
        <v>45486</v>
      </c>
      <c r="C152">
        <v>108499</v>
      </c>
      <c r="D152">
        <v>200549</v>
      </c>
      <c r="E152" t="s">
        <v>95</v>
      </c>
      <c r="F152" t="s">
        <v>94</v>
      </c>
      <c r="G152">
        <v>3</v>
      </c>
      <c r="H152" s="22">
        <v>18.989999999999998</v>
      </c>
      <c r="I152" t="s">
        <v>93</v>
      </c>
      <c r="J152" t="s">
        <v>6</v>
      </c>
      <c r="K152" s="23" t="s">
        <v>6</v>
      </c>
      <c r="L152" s="22">
        <v>0</v>
      </c>
      <c r="M152" s="24">
        <v>56.97</v>
      </c>
      <c r="N152">
        <v>1</v>
      </c>
      <c r="O152" s="24">
        <f>IF(COUNTIF($A$2:A152,A152)=1,SUMIFS(Export!$M$2:$M$662,Export!$A$2:$A$662,Export!$A152),"")</f>
        <v>133.95000000000002</v>
      </c>
      <c r="P152" t="str">
        <f>TEXT(Export!$B152,"ddd")</f>
        <v>Sat</v>
      </c>
      <c r="Q152">
        <f>1/COUNTIF(Export!$A$2:$A$662,Export!$A152)</f>
        <v>0.33333333333333331</v>
      </c>
    </row>
    <row r="153" spans="1:17" x14ac:dyDescent="0.25">
      <c r="A153">
        <v>201958</v>
      </c>
      <c r="B153" s="5">
        <v>45486</v>
      </c>
      <c r="C153">
        <v>108499</v>
      </c>
      <c r="D153">
        <v>300187</v>
      </c>
      <c r="E153" t="s">
        <v>92</v>
      </c>
      <c r="F153" t="s">
        <v>110</v>
      </c>
      <c r="G153">
        <v>1</v>
      </c>
      <c r="H153" s="22">
        <v>54.99</v>
      </c>
      <c r="I153" t="s">
        <v>93</v>
      </c>
      <c r="J153" t="s">
        <v>6</v>
      </c>
      <c r="K153" s="23" t="s">
        <v>6</v>
      </c>
      <c r="L153" s="22">
        <v>0</v>
      </c>
      <c r="M153" s="24">
        <v>54.99</v>
      </c>
      <c r="N153">
        <v>2</v>
      </c>
      <c r="O153" s="24" t="str">
        <f>IF(COUNTIF($A$2:A153,A153)=1,SUMIFS(Export!$M$2:$M$662,Export!$A$2:$A$662,Export!$A153),"")</f>
        <v/>
      </c>
      <c r="P153" t="str">
        <f>TEXT(Export!$B153,"ddd")</f>
        <v>Sat</v>
      </c>
      <c r="Q153">
        <f>1/COUNTIF(Export!$A$2:$A$662,Export!$A153)</f>
        <v>0.33333333333333331</v>
      </c>
    </row>
    <row r="154" spans="1:17" x14ac:dyDescent="0.25">
      <c r="A154">
        <v>201958</v>
      </c>
      <c r="B154" s="5">
        <v>45486</v>
      </c>
      <c r="C154">
        <v>108499</v>
      </c>
      <c r="D154">
        <v>300191</v>
      </c>
      <c r="E154" t="s">
        <v>92</v>
      </c>
      <c r="F154" t="s">
        <v>103</v>
      </c>
      <c r="G154">
        <v>1</v>
      </c>
      <c r="H154" s="22">
        <v>21.99</v>
      </c>
      <c r="I154" t="s">
        <v>93</v>
      </c>
      <c r="J154" t="s">
        <v>6</v>
      </c>
      <c r="K154" s="23" t="s">
        <v>6</v>
      </c>
      <c r="L154" s="22">
        <v>0</v>
      </c>
      <c r="M154" s="24">
        <v>21.99</v>
      </c>
      <c r="N154">
        <v>3</v>
      </c>
      <c r="O154" s="24" t="str">
        <f>IF(COUNTIF($A$2:A154,A154)=1,SUMIFS(Export!$M$2:$M$662,Export!$A$2:$A$662,Export!$A154),"")</f>
        <v/>
      </c>
      <c r="P154" t="str">
        <f>TEXT(Export!$B154,"ddd")</f>
        <v>Sat</v>
      </c>
      <c r="Q154">
        <f>1/COUNTIF(Export!$A$2:$A$662,Export!$A154)</f>
        <v>0.33333333333333331</v>
      </c>
    </row>
    <row r="155" spans="1:17" x14ac:dyDescent="0.25">
      <c r="A155">
        <v>201959</v>
      </c>
      <c r="B155" s="5">
        <v>45486</v>
      </c>
      <c r="C155">
        <v>128338</v>
      </c>
      <c r="D155">
        <v>100250</v>
      </c>
      <c r="E155" t="s">
        <v>98</v>
      </c>
      <c r="F155" t="s">
        <v>51</v>
      </c>
      <c r="G155">
        <v>1</v>
      </c>
      <c r="H155" s="22">
        <v>189</v>
      </c>
      <c r="I155" t="s">
        <v>93</v>
      </c>
      <c r="J155" t="s">
        <v>6</v>
      </c>
      <c r="K155" s="23" t="s">
        <v>6</v>
      </c>
      <c r="L155" s="22">
        <v>0</v>
      </c>
      <c r="M155" s="24">
        <v>189</v>
      </c>
      <c r="N155">
        <v>2</v>
      </c>
      <c r="O155" s="24">
        <f>IF(COUNTIF($A$2:A155,A155)=1,SUMIFS(Export!$M$2:$M$662,Export!$A$2:$A$662,Export!$A155),"")</f>
        <v>189</v>
      </c>
      <c r="P155" t="str">
        <f>TEXT(Export!$B155,"ddd")</f>
        <v>Sat</v>
      </c>
      <c r="Q155">
        <f>1/COUNTIF(Export!$A$2:$A$662,Export!$A155)</f>
        <v>1</v>
      </c>
    </row>
    <row r="156" spans="1:17" x14ac:dyDescent="0.25">
      <c r="A156">
        <v>201960</v>
      </c>
      <c r="B156" s="5">
        <v>45486</v>
      </c>
      <c r="C156">
        <v>120865</v>
      </c>
      <c r="D156">
        <v>200559</v>
      </c>
      <c r="E156" t="s">
        <v>95</v>
      </c>
      <c r="F156" t="s">
        <v>97</v>
      </c>
      <c r="G156">
        <v>1</v>
      </c>
      <c r="H156" s="22">
        <v>59.99</v>
      </c>
      <c r="I156" t="s">
        <v>93</v>
      </c>
      <c r="J156" t="s">
        <v>6</v>
      </c>
      <c r="K156" s="23" t="s">
        <v>6</v>
      </c>
      <c r="L156" s="22">
        <v>0</v>
      </c>
      <c r="M156" s="24">
        <v>59.99</v>
      </c>
      <c r="N156">
        <v>4</v>
      </c>
      <c r="O156" s="24">
        <f>IF(COUNTIF($A$2:A156,A156)=1,SUMIFS(Export!$M$2:$M$662,Export!$A$2:$A$662,Export!$A156),"")</f>
        <v>95.98</v>
      </c>
      <c r="P156" t="str">
        <f>TEXT(Export!$B156,"ddd")</f>
        <v>Sat</v>
      </c>
      <c r="Q156">
        <f>1/COUNTIF(Export!$A$2:$A$662,Export!$A156)</f>
        <v>0.5</v>
      </c>
    </row>
    <row r="157" spans="1:17" x14ac:dyDescent="0.25">
      <c r="A157">
        <v>201960</v>
      </c>
      <c r="B157" s="5">
        <v>45486</v>
      </c>
      <c r="C157">
        <v>120865</v>
      </c>
      <c r="D157">
        <v>300190</v>
      </c>
      <c r="E157" t="s">
        <v>92</v>
      </c>
      <c r="F157" t="s">
        <v>91</v>
      </c>
      <c r="G157">
        <v>1</v>
      </c>
      <c r="H157" s="22">
        <v>35.99</v>
      </c>
      <c r="I157" t="s">
        <v>93</v>
      </c>
      <c r="J157" t="s">
        <v>6</v>
      </c>
      <c r="K157" s="23" t="s">
        <v>6</v>
      </c>
      <c r="L157" s="22">
        <v>0</v>
      </c>
      <c r="M157" s="24">
        <v>35.99</v>
      </c>
      <c r="N157">
        <v>3</v>
      </c>
      <c r="O157" s="24" t="str">
        <f>IF(COUNTIF($A$2:A157,A157)=1,SUMIFS(Export!$M$2:$M$662,Export!$A$2:$A$662,Export!$A157),"")</f>
        <v/>
      </c>
      <c r="P157" t="str">
        <f>TEXT(Export!$B157,"ddd")</f>
        <v>Sat</v>
      </c>
      <c r="Q157">
        <f>1/COUNTIF(Export!$A$2:$A$662,Export!$A157)</f>
        <v>0.5</v>
      </c>
    </row>
    <row r="158" spans="1:17" x14ac:dyDescent="0.25">
      <c r="A158">
        <v>201961</v>
      </c>
      <c r="B158" s="5">
        <v>45485</v>
      </c>
      <c r="C158">
        <v>112865</v>
      </c>
      <c r="D158">
        <v>100252</v>
      </c>
      <c r="E158" t="s">
        <v>98</v>
      </c>
      <c r="F158" t="s">
        <v>33</v>
      </c>
      <c r="G158">
        <v>4</v>
      </c>
      <c r="H158" s="22">
        <v>449</v>
      </c>
      <c r="I158" t="s">
        <v>18</v>
      </c>
      <c r="J158" t="s">
        <v>99</v>
      </c>
      <c r="K158" s="23">
        <v>0.1</v>
      </c>
      <c r="L158" s="22">
        <v>179.60000000000002</v>
      </c>
      <c r="M158" s="24">
        <v>1616.4</v>
      </c>
      <c r="N158">
        <v>5</v>
      </c>
      <c r="O158" s="24">
        <f>IF(COUNTIF($A$2:A158,A158)=1,SUMIFS(Export!$M$2:$M$662,Export!$A$2:$A$662,Export!$A158),"")</f>
        <v>1616.4</v>
      </c>
      <c r="P158" t="str">
        <f>TEXT(Export!$B158,"ddd")</f>
        <v>Fri</v>
      </c>
      <c r="Q158">
        <f>1/COUNTIF(Export!$A$2:$A$662,Export!$A158)</f>
        <v>1</v>
      </c>
    </row>
    <row r="159" spans="1:17" x14ac:dyDescent="0.25">
      <c r="A159">
        <v>201962</v>
      </c>
      <c r="B159" s="5">
        <v>45494</v>
      </c>
      <c r="C159">
        <v>121163</v>
      </c>
      <c r="D159">
        <v>300185</v>
      </c>
      <c r="E159" t="s">
        <v>92</v>
      </c>
      <c r="F159" t="s">
        <v>101</v>
      </c>
      <c r="G159">
        <v>2</v>
      </c>
      <c r="H159" s="22">
        <v>29.99</v>
      </c>
      <c r="I159" t="s">
        <v>93</v>
      </c>
      <c r="J159" t="s">
        <v>6</v>
      </c>
      <c r="K159" s="23" t="s">
        <v>6</v>
      </c>
      <c r="L159" s="22">
        <v>0</v>
      </c>
      <c r="M159" s="24">
        <v>59.98</v>
      </c>
      <c r="N159">
        <v>1</v>
      </c>
      <c r="O159" s="24">
        <f>IF(COUNTIF($A$2:A159,A159)=1,SUMIFS(Export!$M$2:$M$662,Export!$A$2:$A$662,Export!$A159),"")</f>
        <v>59.98</v>
      </c>
      <c r="P159" t="str">
        <f>TEXT(Export!$B159,"ddd")</f>
        <v>Sun</v>
      </c>
      <c r="Q159">
        <f>1/COUNTIF(Export!$A$2:$A$662,Export!$A159)</f>
        <v>1</v>
      </c>
    </row>
    <row r="160" spans="1:17" x14ac:dyDescent="0.25">
      <c r="A160">
        <v>201963</v>
      </c>
      <c r="B160" s="5">
        <v>45482</v>
      </c>
      <c r="C160">
        <v>113691</v>
      </c>
      <c r="D160">
        <v>200558</v>
      </c>
      <c r="E160" t="s">
        <v>95</v>
      </c>
      <c r="F160" t="s">
        <v>105</v>
      </c>
      <c r="G160">
        <v>4</v>
      </c>
      <c r="H160" s="22">
        <v>18.989999999999998</v>
      </c>
      <c r="I160" t="s">
        <v>93</v>
      </c>
      <c r="J160" t="s">
        <v>6</v>
      </c>
      <c r="K160" s="23" t="s">
        <v>6</v>
      </c>
      <c r="L160" s="22">
        <v>0</v>
      </c>
      <c r="M160" s="24">
        <v>75.959999999999994</v>
      </c>
      <c r="N160">
        <v>2</v>
      </c>
      <c r="O160" s="24">
        <f>IF(COUNTIF($A$2:A160,A160)=1,SUMIFS(Export!$M$2:$M$662,Export!$A$2:$A$662,Export!$A160),"")</f>
        <v>356.9</v>
      </c>
      <c r="P160" t="str">
        <f>TEXT(Export!$B160,"ddd")</f>
        <v>Tue</v>
      </c>
      <c r="Q160">
        <f>1/COUNTIF(Export!$A$2:$A$662,Export!$A160)</f>
        <v>0.25</v>
      </c>
    </row>
    <row r="161" spans="1:17" x14ac:dyDescent="0.25">
      <c r="A161">
        <v>201963</v>
      </c>
      <c r="B161" s="5">
        <v>45482</v>
      </c>
      <c r="C161">
        <v>113691</v>
      </c>
      <c r="D161">
        <v>300191</v>
      </c>
      <c r="E161" t="s">
        <v>92</v>
      </c>
      <c r="F161" t="s">
        <v>103</v>
      </c>
      <c r="G161">
        <v>1</v>
      </c>
      <c r="H161" s="22">
        <v>21.99</v>
      </c>
      <c r="I161" t="s">
        <v>93</v>
      </c>
      <c r="J161" t="s">
        <v>6</v>
      </c>
      <c r="K161" s="23" t="s">
        <v>6</v>
      </c>
      <c r="L161" s="22">
        <v>0</v>
      </c>
      <c r="M161" s="24">
        <v>21.99</v>
      </c>
      <c r="N161">
        <v>3</v>
      </c>
      <c r="O161" s="24" t="str">
        <f>IF(COUNTIF($A$2:A161,A161)=1,SUMIFS(Export!$M$2:$M$662,Export!$A$2:$A$662,Export!$A161),"")</f>
        <v/>
      </c>
      <c r="P161" t="str">
        <f>TEXT(Export!$B161,"ddd")</f>
        <v>Tue</v>
      </c>
      <c r="Q161">
        <f>1/COUNTIF(Export!$A$2:$A$662,Export!$A161)</f>
        <v>0.25</v>
      </c>
    </row>
    <row r="162" spans="1:17" x14ac:dyDescent="0.25">
      <c r="A162">
        <v>201963</v>
      </c>
      <c r="B162" s="5">
        <v>45482</v>
      </c>
      <c r="C162">
        <v>113691</v>
      </c>
      <c r="D162">
        <v>200549</v>
      </c>
      <c r="E162" t="s">
        <v>95</v>
      </c>
      <c r="F162" t="s">
        <v>94</v>
      </c>
      <c r="G162">
        <v>1</v>
      </c>
      <c r="H162" s="22">
        <v>18.989999999999998</v>
      </c>
      <c r="I162" t="s">
        <v>93</v>
      </c>
      <c r="J162" t="s">
        <v>6</v>
      </c>
      <c r="K162" s="23" t="s">
        <v>6</v>
      </c>
      <c r="L162" s="22">
        <v>0</v>
      </c>
      <c r="M162" s="24">
        <v>18.989999999999998</v>
      </c>
      <c r="N162">
        <v>1</v>
      </c>
      <c r="O162" s="24" t="str">
        <f>IF(COUNTIF($A$2:A162,A162)=1,SUMIFS(Export!$M$2:$M$662,Export!$A$2:$A$662,Export!$A162),"")</f>
        <v/>
      </c>
      <c r="P162" t="str">
        <f>TEXT(Export!$B162,"ddd")</f>
        <v>Tue</v>
      </c>
      <c r="Q162">
        <f>1/COUNTIF(Export!$A$2:$A$662,Export!$A162)</f>
        <v>0.25</v>
      </c>
    </row>
    <row r="163" spans="1:17" x14ac:dyDescent="0.25">
      <c r="A163">
        <v>201963</v>
      </c>
      <c r="B163" s="5">
        <v>45482</v>
      </c>
      <c r="C163">
        <v>113691</v>
      </c>
      <c r="D163">
        <v>200559</v>
      </c>
      <c r="E163" t="s">
        <v>95</v>
      </c>
      <c r="F163" t="s">
        <v>97</v>
      </c>
      <c r="G163">
        <v>4</v>
      </c>
      <c r="H163" s="22">
        <v>59.99</v>
      </c>
      <c r="I163" t="s">
        <v>93</v>
      </c>
      <c r="J163" t="s">
        <v>6</v>
      </c>
      <c r="K163" s="23" t="s">
        <v>6</v>
      </c>
      <c r="L163" s="22">
        <v>0</v>
      </c>
      <c r="M163" s="24">
        <v>239.96</v>
      </c>
      <c r="N163">
        <v>4</v>
      </c>
      <c r="O163" s="24" t="str">
        <f>IF(COUNTIF($A$2:A163,A163)=1,SUMIFS(Export!$M$2:$M$662,Export!$A$2:$A$662,Export!$A163),"")</f>
        <v/>
      </c>
      <c r="P163" t="str">
        <f>TEXT(Export!$B163,"ddd")</f>
        <v>Tue</v>
      </c>
      <c r="Q163">
        <f>1/COUNTIF(Export!$A$2:$A$662,Export!$A163)</f>
        <v>0.25</v>
      </c>
    </row>
    <row r="164" spans="1:17" x14ac:dyDescent="0.25">
      <c r="A164">
        <v>201964</v>
      </c>
      <c r="B164" s="5">
        <v>45492</v>
      </c>
      <c r="C164">
        <v>130931</v>
      </c>
      <c r="D164">
        <v>100252</v>
      </c>
      <c r="E164" t="s">
        <v>98</v>
      </c>
      <c r="F164" t="s">
        <v>33</v>
      </c>
      <c r="G164">
        <v>3</v>
      </c>
      <c r="H164" s="22">
        <v>449</v>
      </c>
      <c r="I164" t="s">
        <v>93</v>
      </c>
      <c r="J164" t="s">
        <v>6</v>
      </c>
      <c r="K164" s="23" t="s">
        <v>6</v>
      </c>
      <c r="L164" s="22">
        <v>0</v>
      </c>
      <c r="M164" s="24">
        <v>1347</v>
      </c>
      <c r="N164">
        <v>3</v>
      </c>
      <c r="O164" s="24">
        <f>IF(COUNTIF($A$2:A164,A164)=1,SUMIFS(Export!$M$2:$M$662,Export!$A$2:$A$662,Export!$A164),"")</f>
        <v>1347</v>
      </c>
      <c r="P164" t="str">
        <f>TEXT(Export!$B164,"ddd")</f>
        <v>Fri</v>
      </c>
      <c r="Q164">
        <f>1/COUNTIF(Export!$A$2:$A$662,Export!$A164)</f>
        <v>1</v>
      </c>
    </row>
    <row r="165" spans="1:17" x14ac:dyDescent="0.25">
      <c r="A165">
        <v>201965</v>
      </c>
      <c r="B165" s="5">
        <v>45487</v>
      </c>
      <c r="C165">
        <v>110179</v>
      </c>
      <c r="D165">
        <v>200549</v>
      </c>
      <c r="E165" t="s">
        <v>95</v>
      </c>
      <c r="F165" t="s">
        <v>94</v>
      </c>
      <c r="G165">
        <v>1</v>
      </c>
      <c r="H165" s="22">
        <v>18.989999999999998</v>
      </c>
      <c r="I165" t="s">
        <v>93</v>
      </c>
      <c r="J165" t="s">
        <v>6</v>
      </c>
      <c r="K165" s="23" t="s">
        <v>6</v>
      </c>
      <c r="L165" s="22">
        <v>0</v>
      </c>
      <c r="M165" s="24">
        <v>18.989999999999998</v>
      </c>
      <c r="N165">
        <v>3</v>
      </c>
      <c r="O165" s="24">
        <f>IF(COUNTIF($A$2:A165,A165)=1,SUMIFS(Export!$M$2:$M$662,Export!$A$2:$A$662,Export!$A165),"")</f>
        <v>362.93</v>
      </c>
      <c r="P165" t="str">
        <f>TEXT(Export!$B165,"ddd")</f>
        <v>Sun</v>
      </c>
      <c r="Q165">
        <f>1/COUNTIF(Export!$A$2:$A$662,Export!$A165)</f>
        <v>0.25</v>
      </c>
    </row>
    <row r="166" spans="1:17" x14ac:dyDescent="0.25">
      <c r="A166">
        <v>201965</v>
      </c>
      <c r="B166" s="5">
        <v>45487</v>
      </c>
      <c r="C166">
        <v>110179</v>
      </c>
      <c r="D166">
        <v>200559</v>
      </c>
      <c r="E166" t="s">
        <v>95</v>
      </c>
      <c r="F166" t="s">
        <v>97</v>
      </c>
      <c r="G166">
        <v>1</v>
      </c>
      <c r="H166" s="22">
        <v>59.99</v>
      </c>
      <c r="I166" t="s">
        <v>93</v>
      </c>
      <c r="J166" t="s">
        <v>6</v>
      </c>
      <c r="K166" s="23" t="s">
        <v>6</v>
      </c>
      <c r="L166" s="22">
        <v>0</v>
      </c>
      <c r="M166" s="24">
        <v>59.99</v>
      </c>
      <c r="N166">
        <v>1</v>
      </c>
      <c r="O166" s="24" t="str">
        <f>IF(COUNTIF($A$2:A166,A166)=1,SUMIFS(Export!$M$2:$M$662,Export!$A$2:$A$662,Export!$A166),"")</f>
        <v/>
      </c>
      <c r="P166" t="str">
        <f>TEXT(Export!$B166,"ddd")</f>
        <v>Sun</v>
      </c>
      <c r="Q166">
        <f>1/COUNTIF(Export!$A$2:$A$662,Export!$A166)</f>
        <v>0.25</v>
      </c>
    </row>
    <row r="167" spans="1:17" x14ac:dyDescent="0.25">
      <c r="A167">
        <v>201965</v>
      </c>
      <c r="B167" s="5">
        <v>45487</v>
      </c>
      <c r="C167">
        <v>110179</v>
      </c>
      <c r="D167">
        <v>200551</v>
      </c>
      <c r="E167" t="s">
        <v>95</v>
      </c>
      <c r="F167" t="s">
        <v>114</v>
      </c>
      <c r="G167">
        <v>3</v>
      </c>
      <c r="H167" s="22">
        <v>79.989999999999995</v>
      </c>
      <c r="I167" t="s">
        <v>93</v>
      </c>
      <c r="J167" t="s">
        <v>6</v>
      </c>
      <c r="K167" s="23" t="s">
        <v>6</v>
      </c>
      <c r="L167" s="22">
        <v>0</v>
      </c>
      <c r="M167" s="24">
        <v>239.96999999999997</v>
      </c>
      <c r="N167">
        <v>2</v>
      </c>
      <c r="O167" s="24" t="str">
        <f>IF(COUNTIF($A$2:A167,A167)=1,SUMIFS(Export!$M$2:$M$662,Export!$A$2:$A$662,Export!$A167),"")</f>
        <v/>
      </c>
      <c r="P167" t="str">
        <f>TEXT(Export!$B167,"ddd")</f>
        <v>Sun</v>
      </c>
      <c r="Q167">
        <f>1/COUNTIF(Export!$A$2:$A$662,Export!$A167)</f>
        <v>0.25</v>
      </c>
    </row>
    <row r="168" spans="1:17" x14ac:dyDescent="0.25">
      <c r="A168">
        <v>201965</v>
      </c>
      <c r="B168" s="5">
        <v>45487</v>
      </c>
      <c r="C168">
        <v>110179</v>
      </c>
      <c r="D168">
        <v>300191</v>
      </c>
      <c r="E168" t="s">
        <v>92</v>
      </c>
      <c r="F168" t="s">
        <v>103</v>
      </c>
      <c r="G168">
        <v>2</v>
      </c>
      <c r="H168" s="22">
        <v>21.99</v>
      </c>
      <c r="I168" t="s">
        <v>93</v>
      </c>
      <c r="J168" t="s">
        <v>6</v>
      </c>
      <c r="K168" s="23" t="s">
        <v>6</v>
      </c>
      <c r="L168" s="22">
        <v>0</v>
      </c>
      <c r="M168" s="24">
        <v>43.98</v>
      </c>
      <c r="N168">
        <v>3</v>
      </c>
      <c r="O168" s="24" t="str">
        <f>IF(COUNTIF($A$2:A168,A168)=1,SUMIFS(Export!$M$2:$M$662,Export!$A$2:$A$662,Export!$A168),"")</f>
        <v/>
      </c>
      <c r="P168" t="str">
        <f>TEXT(Export!$B168,"ddd")</f>
        <v>Sun</v>
      </c>
      <c r="Q168">
        <f>1/COUNTIF(Export!$A$2:$A$662,Export!$A168)</f>
        <v>0.25</v>
      </c>
    </row>
    <row r="169" spans="1:17" x14ac:dyDescent="0.25">
      <c r="A169">
        <v>201966</v>
      </c>
      <c r="B169" s="5">
        <v>45493</v>
      </c>
      <c r="C169">
        <v>112462</v>
      </c>
      <c r="D169">
        <v>200549</v>
      </c>
      <c r="E169" t="s">
        <v>95</v>
      </c>
      <c r="F169" t="s">
        <v>94</v>
      </c>
      <c r="G169">
        <v>4</v>
      </c>
      <c r="H169" s="22">
        <v>18.989999999999998</v>
      </c>
      <c r="I169" t="s">
        <v>18</v>
      </c>
      <c r="J169" t="s">
        <v>99</v>
      </c>
      <c r="K169" s="23">
        <v>0.1</v>
      </c>
      <c r="L169" s="22">
        <v>7.5960000000000001</v>
      </c>
      <c r="M169" s="24">
        <v>68.36399999999999</v>
      </c>
      <c r="N169">
        <v>4</v>
      </c>
      <c r="O169" s="24">
        <f>IF(COUNTIF($A$2:A169,A169)=1,SUMIFS(Export!$M$2:$M$662,Export!$A$2:$A$662,Export!$A169),"")</f>
        <v>323.94599999999997</v>
      </c>
      <c r="P169" t="str">
        <f>TEXT(Export!$B169,"ddd")</f>
        <v>Sat</v>
      </c>
      <c r="Q169">
        <f>1/COUNTIF(Export!$A$2:$A$662,Export!$A169)</f>
        <v>0.25</v>
      </c>
    </row>
    <row r="170" spans="1:17" x14ac:dyDescent="0.25">
      <c r="A170">
        <v>201966</v>
      </c>
      <c r="B170" s="5">
        <v>45493</v>
      </c>
      <c r="C170">
        <v>112462</v>
      </c>
      <c r="D170">
        <v>300185</v>
      </c>
      <c r="E170" t="s">
        <v>92</v>
      </c>
      <c r="F170" t="s">
        <v>101</v>
      </c>
      <c r="G170">
        <v>1</v>
      </c>
      <c r="H170" s="22">
        <v>29.99</v>
      </c>
      <c r="I170" t="s">
        <v>18</v>
      </c>
      <c r="J170" t="s">
        <v>99</v>
      </c>
      <c r="K170" s="23">
        <v>0.1</v>
      </c>
      <c r="L170" s="22">
        <v>2.9990000000000001</v>
      </c>
      <c r="M170" s="24">
        <v>26.991</v>
      </c>
      <c r="N170">
        <v>3</v>
      </c>
      <c r="O170" s="24" t="str">
        <f>IF(COUNTIF($A$2:A170,A170)=1,SUMIFS(Export!$M$2:$M$662,Export!$A$2:$A$662,Export!$A170),"")</f>
        <v/>
      </c>
      <c r="P170" t="str">
        <f>TEXT(Export!$B170,"ddd")</f>
        <v>Sat</v>
      </c>
      <c r="Q170">
        <f>1/COUNTIF(Export!$A$2:$A$662,Export!$A170)</f>
        <v>0.25</v>
      </c>
    </row>
    <row r="171" spans="1:17" x14ac:dyDescent="0.25">
      <c r="A171">
        <v>201966</v>
      </c>
      <c r="B171" s="5">
        <v>45493</v>
      </c>
      <c r="C171">
        <v>112462</v>
      </c>
      <c r="D171">
        <v>100250</v>
      </c>
      <c r="E171" t="s">
        <v>98</v>
      </c>
      <c r="F171" t="s">
        <v>51</v>
      </c>
      <c r="G171">
        <v>1</v>
      </c>
      <c r="H171" s="22">
        <v>189</v>
      </c>
      <c r="I171" t="s">
        <v>18</v>
      </c>
      <c r="J171" t="s">
        <v>99</v>
      </c>
      <c r="K171" s="23">
        <v>0.1</v>
      </c>
      <c r="L171" s="22">
        <v>18.900000000000002</v>
      </c>
      <c r="M171" s="24">
        <v>170.1</v>
      </c>
      <c r="N171">
        <v>4</v>
      </c>
      <c r="O171" s="24" t="str">
        <f>IF(COUNTIF($A$2:A171,A171)=1,SUMIFS(Export!$M$2:$M$662,Export!$A$2:$A$662,Export!$A171),"")</f>
        <v/>
      </c>
      <c r="P171" t="str">
        <f>TEXT(Export!$B171,"ddd")</f>
        <v>Sat</v>
      </c>
      <c r="Q171">
        <f>1/COUNTIF(Export!$A$2:$A$662,Export!$A171)</f>
        <v>0.25</v>
      </c>
    </row>
    <row r="172" spans="1:17" x14ac:dyDescent="0.25">
      <c r="A172">
        <v>201966</v>
      </c>
      <c r="B172" s="5">
        <v>45493</v>
      </c>
      <c r="C172">
        <v>112462</v>
      </c>
      <c r="D172">
        <v>200556</v>
      </c>
      <c r="E172" t="s">
        <v>95</v>
      </c>
      <c r="F172" t="s">
        <v>96</v>
      </c>
      <c r="G172">
        <v>1</v>
      </c>
      <c r="H172" s="22">
        <v>64.989999999999995</v>
      </c>
      <c r="I172" t="s">
        <v>18</v>
      </c>
      <c r="J172" t="s">
        <v>99</v>
      </c>
      <c r="K172" s="23">
        <v>0.1</v>
      </c>
      <c r="L172" s="22">
        <v>6.4989999999999997</v>
      </c>
      <c r="M172" s="24">
        <v>58.490999999999993</v>
      </c>
      <c r="N172">
        <v>2</v>
      </c>
      <c r="O172" s="24" t="str">
        <f>IF(COUNTIF($A$2:A172,A172)=1,SUMIFS(Export!$M$2:$M$662,Export!$A$2:$A$662,Export!$A172),"")</f>
        <v/>
      </c>
      <c r="P172" t="str">
        <f>TEXT(Export!$B172,"ddd")</f>
        <v>Sat</v>
      </c>
      <c r="Q172">
        <f>1/COUNTIF(Export!$A$2:$A$662,Export!$A172)</f>
        <v>0.25</v>
      </c>
    </row>
    <row r="173" spans="1:17" x14ac:dyDescent="0.25">
      <c r="A173">
        <v>201967</v>
      </c>
      <c r="B173" s="5">
        <v>45492</v>
      </c>
      <c r="C173">
        <v>114107</v>
      </c>
      <c r="D173">
        <v>200556</v>
      </c>
      <c r="E173" t="s">
        <v>95</v>
      </c>
      <c r="F173" t="s">
        <v>96</v>
      </c>
      <c r="G173">
        <v>4</v>
      </c>
      <c r="H173" s="22">
        <v>64.989999999999995</v>
      </c>
      <c r="I173" t="s">
        <v>93</v>
      </c>
      <c r="J173" t="s">
        <v>6</v>
      </c>
      <c r="K173" s="23" t="s">
        <v>6</v>
      </c>
      <c r="L173" s="22">
        <v>0</v>
      </c>
      <c r="M173" s="24">
        <v>259.95999999999998</v>
      </c>
      <c r="N173">
        <v>1</v>
      </c>
      <c r="O173" s="24">
        <f>IF(COUNTIF($A$2:A173,A173)=1,SUMIFS(Export!$M$2:$M$662,Export!$A$2:$A$662,Export!$A173),"")</f>
        <v>4642.92</v>
      </c>
      <c r="P173" t="str">
        <f>TEXT(Export!$B173,"ddd")</f>
        <v>Fri</v>
      </c>
      <c r="Q173">
        <f>1/COUNTIF(Export!$A$2:$A$662,Export!$A173)</f>
        <v>0.2</v>
      </c>
    </row>
    <row r="174" spans="1:17" x14ac:dyDescent="0.25">
      <c r="A174">
        <v>201967</v>
      </c>
      <c r="B174" s="5">
        <v>45492</v>
      </c>
      <c r="C174">
        <v>114107</v>
      </c>
      <c r="D174">
        <v>200549</v>
      </c>
      <c r="E174" t="s">
        <v>95</v>
      </c>
      <c r="F174" t="s">
        <v>94</v>
      </c>
      <c r="G174">
        <v>1</v>
      </c>
      <c r="H174" s="22">
        <v>18.989999999999998</v>
      </c>
      <c r="I174" t="s">
        <v>93</v>
      </c>
      <c r="J174" t="s">
        <v>6</v>
      </c>
      <c r="K174" s="23" t="s">
        <v>6</v>
      </c>
      <c r="L174" s="22">
        <v>0</v>
      </c>
      <c r="M174" s="24">
        <v>18.989999999999998</v>
      </c>
      <c r="N174">
        <v>4</v>
      </c>
      <c r="O174" s="24" t="str">
        <f>IF(COUNTIF($A$2:A174,A174)=1,SUMIFS(Export!$M$2:$M$662,Export!$A$2:$A$662,Export!$A174),"")</f>
        <v/>
      </c>
      <c r="P174" t="str">
        <f>TEXT(Export!$B174,"ddd")</f>
        <v>Fri</v>
      </c>
      <c r="Q174">
        <f>1/COUNTIF(Export!$A$2:$A$662,Export!$A174)</f>
        <v>0.2</v>
      </c>
    </row>
    <row r="175" spans="1:17" x14ac:dyDescent="0.25">
      <c r="A175">
        <v>201967</v>
      </c>
      <c r="B175" s="5">
        <v>45492</v>
      </c>
      <c r="C175">
        <v>114107</v>
      </c>
      <c r="D175">
        <v>100254</v>
      </c>
      <c r="E175" t="s">
        <v>98</v>
      </c>
      <c r="F175" t="s">
        <v>35</v>
      </c>
      <c r="G175">
        <v>5</v>
      </c>
      <c r="H175" s="22">
        <v>799</v>
      </c>
      <c r="I175" t="s">
        <v>93</v>
      </c>
      <c r="J175" t="s">
        <v>6</v>
      </c>
      <c r="K175" s="23" t="s">
        <v>6</v>
      </c>
      <c r="L175" s="22">
        <v>0</v>
      </c>
      <c r="M175" s="24">
        <v>3995</v>
      </c>
      <c r="N175">
        <v>7</v>
      </c>
      <c r="O175" s="24" t="str">
        <f>IF(COUNTIF($A$2:A175,A175)=1,SUMIFS(Export!$M$2:$M$662,Export!$A$2:$A$662,Export!$A175),"")</f>
        <v/>
      </c>
      <c r="P175" t="str">
        <f>TEXT(Export!$B175,"ddd")</f>
        <v>Fri</v>
      </c>
      <c r="Q175">
        <f>1/COUNTIF(Export!$A$2:$A$662,Export!$A175)</f>
        <v>0.2</v>
      </c>
    </row>
    <row r="176" spans="1:17" x14ac:dyDescent="0.25">
      <c r="A176">
        <v>201967</v>
      </c>
      <c r="B176" s="5">
        <v>45492</v>
      </c>
      <c r="C176">
        <v>114107</v>
      </c>
      <c r="D176">
        <v>200559</v>
      </c>
      <c r="E176" t="s">
        <v>95</v>
      </c>
      <c r="F176" t="s">
        <v>97</v>
      </c>
      <c r="G176">
        <v>3</v>
      </c>
      <c r="H176" s="22">
        <v>59.99</v>
      </c>
      <c r="I176" t="s">
        <v>93</v>
      </c>
      <c r="J176" t="s">
        <v>6</v>
      </c>
      <c r="K176" s="23" t="s">
        <v>6</v>
      </c>
      <c r="L176" s="22">
        <v>0</v>
      </c>
      <c r="M176" s="24">
        <v>179.97</v>
      </c>
      <c r="N176">
        <v>4</v>
      </c>
      <c r="O176" s="24" t="str">
        <f>IF(COUNTIF($A$2:A176,A176)=1,SUMIFS(Export!$M$2:$M$662,Export!$A$2:$A$662,Export!$A176),"")</f>
        <v/>
      </c>
      <c r="P176" t="str">
        <f>TEXT(Export!$B176,"ddd")</f>
        <v>Fri</v>
      </c>
      <c r="Q176">
        <f>1/COUNTIF(Export!$A$2:$A$662,Export!$A176)</f>
        <v>0.2</v>
      </c>
    </row>
    <row r="177" spans="1:17" x14ac:dyDescent="0.25">
      <c r="A177">
        <v>201967</v>
      </c>
      <c r="B177" s="5">
        <v>45492</v>
      </c>
      <c r="C177">
        <v>114107</v>
      </c>
      <c r="D177">
        <v>100250</v>
      </c>
      <c r="E177" t="s">
        <v>98</v>
      </c>
      <c r="F177" t="s">
        <v>51</v>
      </c>
      <c r="G177">
        <v>1</v>
      </c>
      <c r="H177" s="22">
        <v>189</v>
      </c>
      <c r="I177" t="s">
        <v>93</v>
      </c>
      <c r="J177" t="s">
        <v>6</v>
      </c>
      <c r="K177" s="23" t="s">
        <v>6</v>
      </c>
      <c r="L177" s="22">
        <v>0</v>
      </c>
      <c r="M177" s="24">
        <v>189</v>
      </c>
      <c r="N177">
        <v>6</v>
      </c>
      <c r="O177" s="24" t="str">
        <f>IF(COUNTIF($A$2:A177,A177)=1,SUMIFS(Export!$M$2:$M$662,Export!$A$2:$A$662,Export!$A177),"")</f>
        <v/>
      </c>
      <c r="P177" t="str">
        <f>TEXT(Export!$B177,"ddd")</f>
        <v>Fri</v>
      </c>
      <c r="Q177">
        <f>1/COUNTIF(Export!$A$2:$A$662,Export!$A177)</f>
        <v>0.2</v>
      </c>
    </row>
    <row r="178" spans="1:17" x14ac:dyDescent="0.25">
      <c r="A178">
        <v>201968</v>
      </c>
      <c r="B178" s="5">
        <v>45484</v>
      </c>
      <c r="C178">
        <v>115285</v>
      </c>
      <c r="D178">
        <v>300187</v>
      </c>
      <c r="E178" t="s">
        <v>92</v>
      </c>
      <c r="F178" t="s">
        <v>110</v>
      </c>
      <c r="G178">
        <v>1</v>
      </c>
      <c r="H178" s="22">
        <v>54.99</v>
      </c>
      <c r="I178" t="s">
        <v>18</v>
      </c>
      <c r="J178" t="s">
        <v>99</v>
      </c>
      <c r="K178" s="23">
        <v>0.1</v>
      </c>
      <c r="L178" s="22">
        <v>5.4990000000000006</v>
      </c>
      <c r="M178" s="24">
        <v>49.491</v>
      </c>
      <c r="N178">
        <v>3</v>
      </c>
      <c r="O178" s="24">
        <f>IF(COUNTIF($A$2:A178,A178)=1,SUMIFS(Export!$M$2:$M$662,Export!$A$2:$A$662,Export!$A178),"")</f>
        <v>69.281999999999996</v>
      </c>
      <c r="P178" t="str">
        <f>TEXT(Export!$B178,"ddd")</f>
        <v>Thu</v>
      </c>
      <c r="Q178">
        <f>1/COUNTIF(Export!$A$2:$A$662,Export!$A178)</f>
        <v>0.5</v>
      </c>
    </row>
    <row r="179" spans="1:17" x14ac:dyDescent="0.25">
      <c r="A179">
        <v>201968</v>
      </c>
      <c r="B179" s="5">
        <v>45484</v>
      </c>
      <c r="C179">
        <v>115285</v>
      </c>
      <c r="D179">
        <v>300191</v>
      </c>
      <c r="E179" t="s">
        <v>92</v>
      </c>
      <c r="F179" t="s">
        <v>103</v>
      </c>
      <c r="G179">
        <v>1</v>
      </c>
      <c r="H179" s="22">
        <v>21.99</v>
      </c>
      <c r="I179" t="s">
        <v>18</v>
      </c>
      <c r="J179" t="s">
        <v>99</v>
      </c>
      <c r="K179" s="23">
        <v>0.1</v>
      </c>
      <c r="L179" s="22">
        <v>2.1989999999999998</v>
      </c>
      <c r="M179" s="24">
        <v>19.790999999999997</v>
      </c>
      <c r="N179">
        <v>3</v>
      </c>
      <c r="O179" s="24" t="str">
        <f>IF(COUNTIF($A$2:A179,A179)=1,SUMIFS(Export!$M$2:$M$662,Export!$A$2:$A$662,Export!$A179),"")</f>
        <v/>
      </c>
      <c r="P179" t="str">
        <f>TEXT(Export!$B179,"ddd")</f>
        <v>Thu</v>
      </c>
      <c r="Q179">
        <f>1/COUNTIF(Export!$A$2:$A$662,Export!$A179)</f>
        <v>0.5</v>
      </c>
    </row>
    <row r="180" spans="1:17" x14ac:dyDescent="0.25">
      <c r="A180">
        <v>201969</v>
      </c>
      <c r="B180" s="5">
        <v>45492</v>
      </c>
      <c r="C180">
        <v>105656</v>
      </c>
      <c r="D180">
        <v>200559</v>
      </c>
      <c r="E180" t="s">
        <v>95</v>
      </c>
      <c r="F180" t="s">
        <v>97</v>
      </c>
      <c r="G180">
        <v>1</v>
      </c>
      <c r="H180" s="22">
        <v>59.99</v>
      </c>
      <c r="I180" t="s">
        <v>18</v>
      </c>
      <c r="J180" t="s">
        <v>99</v>
      </c>
      <c r="K180" s="23">
        <v>0.1</v>
      </c>
      <c r="L180" s="22">
        <v>5.9990000000000006</v>
      </c>
      <c r="M180" s="24">
        <v>53.991</v>
      </c>
      <c r="N180">
        <v>4</v>
      </c>
      <c r="O180" s="24">
        <f>IF(COUNTIF($A$2:A180,A180)=1,SUMIFS(Export!$M$2:$M$662,Export!$A$2:$A$662,Export!$A180),"")</f>
        <v>53.991</v>
      </c>
      <c r="P180" t="str">
        <f>TEXT(Export!$B180,"ddd")</f>
        <v>Fri</v>
      </c>
      <c r="Q180">
        <f>1/COUNTIF(Export!$A$2:$A$662,Export!$A180)</f>
        <v>1</v>
      </c>
    </row>
    <row r="181" spans="1:17" x14ac:dyDescent="0.25">
      <c r="A181">
        <v>201970</v>
      </c>
      <c r="B181" s="5">
        <v>45482</v>
      </c>
      <c r="C181">
        <v>110391</v>
      </c>
      <c r="D181">
        <v>200556</v>
      </c>
      <c r="E181" t="s">
        <v>95</v>
      </c>
      <c r="F181" t="s">
        <v>96</v>
      </c>
      <c r="G181">
        <v>5</v>
      </c>
      <c r="H181" s="22">
        <v>64.989999999999995</v>
      </c>
      <c r="I181" t="s">
        <v>93</v>
      </c>
      <c r="J181" t="s">
        <v>6</v>
      </c>
      <c r="K181" s="23" t="s">
        <v>6</v>
      </c>
      <c r="L181" s="22">
        <v>0</v>
      </c>
      <c r="M181" s="24">
        <v>324.95</v>
      </c>
      <c r="N181">
        <v>4</v>
      </c>
      <c r="O181" s="24">
        <f>IF(COUNTIF($A$2:A181,A181)=1,SUMIFS(Export!$M$2:$M$662,Export!$A$2:$A$662,Export!$A181),"")</f>
        <v>324.95</v>
      </c>
      <c r="P181" t="str">
        <f>TEXT(Export!$B181,"ddd")</f>
        <v>Tue</v>
      </c>
      <c r="Q181">
        <f>1/COUNTIF(Export!$A$2:$A$662,Export!$A181)</f>
        <v>1</v>
      </c>
    </row>
    <row r="182" spans="1:17" x14ac:dyDescent="0.25">
      <c r="A182">
        <v>201971</v>
      </c>
      <c r="B182" s="5">
        <v>45492</v>
      </c>
      <c r="C182">
        <v>129684</v>
      </c>
      <c r="D182">
        <v>200549</v>
      </c>
      <c r="E182" t="s">
        <v>95</v>
      </c>
      <c r="F182" t="s">
        <v>94</v>
      </c>
      <c r="G182">
        <v>1</v>
      </c>
      <c r="H182" s="22">
        <v>18.989999999999998</v>
      </c>
      <c r="I182" t="s">
        <v>18</v>
      </c>
      <c r="J182" t="s">
        <v>99</v>
      </c>
      <c r="K182" s="23">
        <v>0.1</v>
      </c>
      <c r="L182" s="22">
        <v>1.899</v>
      </c>
      <c r="M182" s="24">
        <v>17.090999999999998</v>
      </c>
      <c r="N182">
        <v>1</v>
      </c>
      <c r="O182" s="24">
        <f>IF(COUNTIF($A$2:A182,A182)=1,SUMIFS(Export!$M$2:$M$662,Export!$A$2:$A$662,Export!$A182),"")</f>
        <v>17.090999999999998</v>
      </c>
      <c r="P182" t="str">
        <f>TEXT(Export!$B182,"ddd")</f>
        <v>Fri</v>
      </c>
      <c r="Q182">
        <f>1/COUNTIF(Export!$A$2:$A$662,Export!$A182)</f>
        <v>1</v>
      </c>
    </row>
    <row r="183" spans="1:17" x14ac:dyDescent="0.25">
      <c r="A183">
        <v>201972</v>
      </c>
      <c r="B183" s="5">
        <v>45482</v>
      </c>
      <c r="C183">
        <v>106326</v>
      </c>
      <c r="D183">
        <v>200549</v>
      </c>
      <c r="E183" t="s">
        <v>95</v>
      </c>
      <c r="F183" t="s">
        <v>94</v>
      </c>
      <c r="G183">
        <v>1</v>
      </c>
      <c r="H183" s="22">
        <v>18.989999999999998</v>
      </c>
      <c r="I183" t="s">
        <v>93</v>
      </c>
      <c r="J183" t="s">
        <v>6</v>
      </c>
      <c r="K183" s="23" t="s">
        <v>6</v>
      </c>
      <c r="L183" s="22">
        <v>0</v>
      </c>
      <c r="M183" s="24">
        <v>18.989999999999998</v>
      </c>
      <c r="N183">
        <v>1</v>
      </c>
      <c r="O183" s="24">
        <f>IF(COUNTIF($A$2:A183,A183)=1,SUMIFS(Export!$M$2:$M$662,Export!$A$2:$A$662,Export!$A183),"")</f>
        <v>18.989999999999998</v>
      </c>
      <c r="P183" t="str">
        <f>TEXT(Export!$B183,"ddd")</f>
        <v>Tue</v>
      </c>
      <c r="Q183">
        <f>1/COUNTIF(Export!$A$2:$A$662,Export!$A183)</f>
        <v>1</v>
      </c>
    </row>
    <row r="184" spans="1:17" x14ac:dyDescent="0.25">
      <c r="A184">
        <v>201973</v>
      </c>
      <c r="B184" s="5">
        <v>45493</v>
      </c>
      <c r="C184">
        <v>120365</v>
      </c>
      <c r="D184">
        <v>300187</v>
      </c>
      <c r="E184" t="s">
        <v>92</v>
      </c>
      <c r="F184" t="s">
        <v>110</v>
      </c>
      <c r="G184">
        <v>5</v>
      </c>
      <c r="H184" s="22">
        <v>54.99</v>
      </c>
      <c r="I184" t="s">
        <v>18</v>
      </c>
      <c r="J184" t="s">
        <v>99</v>
      </c>
      <c r="K184" s="23">
        <v>0.1</v>
      </c>
      <c r="L184" s="22">
        <v>27.495000000000001</v>
      </c>
      <c r="M184" s="24">
        <v>247.45499999999998</v>
      </c>
      <c r="N184">
        <v>2</v>
      </c>
      <c r="O184" s="24">
        <f>IF(COUNTIF($A$2:A184,A184)=1,SUMIFS(Export!$M$2:$M$662,Export!$A$2:$A$662,Export!$A184),"")</f>
        <v>534.47399999999993</v>
      </c>
      <c r="P184" t="str">
        <f>TEXT(Export!$B184,"ddd")</f>
        <v>Sat</v>
      </c>
      <c r="Q184">
        <f>1/COUNTIF(Export!$A$2:$A$662,Export!$A184)</f>
        <v>0.2</v>
      </c>
    </row>
    <row r="185" spans="1:17" x14ac:dyDescent="0.25">
      <c r="A185">
        <v>201973</v>
      </c>
      <c r="B185" s="5">
        <v>45493</v>
      </c>
      <c r="C185">
        <v>120365</v>
      </c>
      <c r="D185">
        <v>300191</v>
      </c>
      <c r="E185" t="s">
        <v>92</v>
      </c>
      <c r="F185" t="s">
        <v>103</v>
      </c>
      <c r="G185">
        <v>2</v>
      </c>
      <c r="H185" s="22">
        <v>21.99</v>
      </c>
      <c r="I185" t="s">
        <v>18</v>
      </c>
      <c r="J185" t="s">
        <v>99</v>
      </c>
      <c r="K185" s="23">
        <v>0.1</v>
      </c>
      <c r="L185" s="22">
        <v>4.3979999999999997</v>
      </c>
      <c r="M185" s="24">
        <v>39.581999999999994</v>
      </c>
      <c r="N185">
        <v>4</v>
      </c>
      <c r="O185" s="24" t="str">
        <f>IF(COUNTIF($A$2:A185,A185)=1,SUMIFS(Export!$M$2:$M$662,Export!$A$2:$A$662,Export!$A185),"")</f>
        <v/>
      </c>
      <c r="P185" t="str">
        <f>TEXT(Export!$B185,"ddd")</f>
        <v>Sat</v>
      </c>
      <c r="Q185">
        <f>1/COUNTIF(Export!$A$2:$A$662,Export!$A185)</f>
        <v>0.2</v>
      </c>
    </row>
    <row r="186" spans="1:17" x14ac:dyDescent="0.25">
      <c r="A186">
        <v>201973</v>
      </c>
      <c r="B186" s="5">
        <v>45493</v>
      </c>
      <c r="C186">
        <v>120365</v>
      </c>
      <c r="D186">
        <v>300185</v>
      </c>
      <c r="E186" t="s">
        <v>92</v>
      </c>
      <c r="F186" t="s">
        <v>101</v>
      </c>
      <c r="G186">
        <v>5</v>
      </c>
      <c r="H186" s="22">
        <v>29.99</v>
      </c>
      <c r="I186" t="s">
        <v>18</v>
      </c>
      <c r="J186" t="s">
        <v>99</v>
      </c>
      <c r="K186" s="23">
        <v>0.1</v>
      </c>
      <c r="L186" s="22">
        <v>14.994999999999999</v>
      </c>
      <c r="M186" s="24">
        <v>134.95499999999998</v>
      </c>
      <c r="N186">
        <v>3</v>
      </c>
      <c r="O186" s="24" t="str">
        <f>IF(COUNTIF($A$2:A186,A186)=1,SUMIFS(Export!$M$2:$M$662,Export!$A$2:$A$662,Export!$A186),"")</f>
        <v/>
      </c>
      <c r="P186" t="str">
        <f>TEXT(Export!$B186,"ddd")</f>
        <v>Sat</v>
      </c>
      <c r="Q186">
        <f>1/COUNTIF(Export!$A$2:$A$662,Export!$A186)</f>
        <v>0.2</v>
      </c>
    </row>
    <row r="187" spans="1:17" x14ac:dyDescent="0.25">
      <c r="A187">
        <v>201973</v>
      </c>
      <c r="B187" s="5">
        <v>45493</v>
      </c>
      <c r="C187">
        <v>120365</v>
      </c>
      <c r="D187">
        <v>200559</v>
      </c>
      <c r="E187" t="s">
        <v>95</v>
      </c>
      <c r="F187" t="s">
        <v>97</v>
      </c>
      <c r="G187">
        <v>1</v>
      </c>
      <c r="H187" s="22">
        <v>59.99</v>
      </c>
      <c r="I187" t="s">
        <v>18</v>
      </c>
      <c r="J187" t="s">
        <v>99</v>
      </c>
      <c r="K187" s="23">
        <v>0.1</v>
      </c>
      <c r="L187" s="22">
        <v>5.9990000000000006</v>
      </c>
      <c r="M187" s="24">
        <v>53.991</v>
      </c>
      <c r="N187">
        <v>1</v>
      </c>
      <c r="O187" s="24" t="str">
        <f>IF(COUNTIF($A$2:A187,A187)=1,SUMIFS(Export!$M$2:$M$662,Export!$A$2:$A$662,Export!$A187),"")</f>
        <v/>
      </c>
      <c r="P187" t="str">
        <f>TEXT(Export!$B187,"ddd")</f>
        <v>Sat</v>
      </c>
      <c r="Q187">
        <f>1/COUNTIF(Export!$A$2:$A$662,Export!$A187)</f>
        <v>0.2</v>
      </c>
    </row>
    <row r="188" spans="1:17" x14ac:dyDescent="0.25">
      <c r="A188">
        <v>201973</v>
      </c>
      <c r="B188" s="5">
        <v>45493</v>
      </c>
      <c r="C188">
        <v>120365</v>
      </c>
      <c r="D188">
        <v>200556</v>
      </c>
      <c r="E188" t="s">
        <v>95</v>
      </c>
      <c r="F188" t="s">
        <v>96</v>
      </c>
      <c r="G188">
        <v>1</v>
      </c>
      <c r="H188" s="22">
        <v>64.989999999999995</v>
      </c>
      <c r="I188" t="s">
        <v>18</v>
      </c>
      <c r="J188" t="s">
        <v>99</v>
      </c>
      <c r="K188" s="23">
        <v>0.1</v>
      </c>
      <c r="L188" s="22">
        <v>6.4989999999999997</v>
      </c>
      <c r="M188" s="24">
        <v>58.490999999999993</v>
      </c>
      <c r="N188">
        <v>2</v>
      </c>
      <c r="O188" s="24" t="str">
        <f>IF(COUNTIF($A$2:A188,A188)=1,SUMIFS(Export!$M$2:$M$662,Export!$A$2:$A$662,Export!$A188),"")</f>
        <v/>
      </c>
      <c r="P188" t="str">
        <f>TEXT(Export!$B188,"ddd")</f>
        <v>Sat</v>
      </c>
      <c r="Q188">
        <f>1/COUNTIF(Export!$A$2:$A$662,Export!$A188)</f>
        <v>0.2</v>
      </c>
    </row>
    <row r="189" spans="1:17" x14ac:dyDescent="0.25">
      <c r="A189">
        <v>201974</v>
      </c>
      <c r="B189" s="5">
        <v>45481</v>
      </c>
      <c r="C189">
        <v>111269</v>
      </c>
      <c r="D189">
        <v>200559</v>
      </c>
      <c r="E189" t="s">
        <v>95</v>
      </c>
      <c r="F189" t="s">
        <v>97</v>
      </c>
      <c r="G189">
        <v>1</v>
      </c>
      <c r="H189" s="22">
        <v>59.99</v>
      </c>
      <c r="I189" t="s">
        <v>93</v>
      </c>
      <c r="J189" t="s">
        <v>6</v>
      </c>
      <c r="K189" s="23" t="s">
        <v>6</v>
      </c>
      <c r="L189" s="22">
        <v>0</v>
      </c>
      <c r="M189" s="24">
        <v>59.99</v>
      </c>
      <c r="N189">
        <v>2</v>
      </c>
      <c r="O189" s="24">
        <f>IF(COUNTIF($A$2:A189,A189)=1,SUMIFS(Export!$M$2:$M$662,Export!$A$2:$A$662,Export!$A189),"")</f>
        <v>858.99</v>
      </c>
      <c r="P189" t="str">
        <f>TEXT(Export!$B189,"ddd")</f>
        <v>Mon</v>
      </c>
      <c r="Q189">
        <f>1/COUNTIF(Export!$A$2:$A$662,Export!$A189)</f>
        <v>0.5</v>
      </c>
    </row>
    <row r="190" spans="1:17" x14ac:dyDescent="0.25">
      <c r="A190">
        <v>201974</v>
      </c>
      <c r="B190" s="5">
        <v>45481</v>
      </c>
      <c r="C190">
        <v>111269</v>
      </c>
      <c r="D190">
        <v>100254</v>
      </c>
      <c r="E190" t="s">
        <v>98</v>
      </c>
      <c r="F190" t="s">
        <v>35</v>
      </c>
      <c r="G190">
        <v>1</v>
      </c>
      <c r="H190" s="22">
        <v>799</v>
      </c>
      <c r="I190" t="s">
        <v>93</v>
      </c>
      <c r="J190" t="s">
        <v>6</v>
      </c>
      <c r="K190" s="23" t="s">
        <v>6</v>
      </c>
      <c r="L190" s="22">
        <v>0</v>
      </c>
      <c r="M190" s="24">
        <v>799</v>
      </c>
      <c r="N190">
        <v>5</v>
      </c>
      <c r="O190" s="24" t="str">
        <f>IF(COUNTIF($A$2:A190,A190)=1,SUMIFS(Export!$M$2:$M$662,Export!$A$2:$A$662,Export!$A190),"")</f>
        <v/>
      </c>
      <c r="P190" t="str">
        <f>TEXT(Export!$B190,"ddd")</f>
        <v>Mon</v>
      </c>
      <c r="Q190">
        <f>1/COUNTIF(Export!$A$2:$A$662,Export!$A190)</f>
        <v>0.5</v>
      </c>
    </row>
    <row r="191" spans="1:17" x14ac:dyDescent="0.25">
      <c r="A191">
        <v>201975</v>
      </c>
      <c r="B191" s="5">
        <v>45483</v>
      </c>
      <c r="C191">
        <v>107671</v>
      </c>
      <c r="D191">
        <v>100250</v>
      </c>
      <c r="E191" t="s">
        <v>98</v>
      </c>
      <c r="F191" t="s">
        <v>51</v>
      </c>
      <c r="G191">
        <v>4</v>
      </c>
      <c r="H191" s="22">
        <v>189</v>
      </c>
      <c r="I191" t="s">
        <v>18</v>
      </c>
      <c r="J191" t="s">
        <v>99</v>
      </c>
      <c r="K191" s="23">
        <v>0.1</v>
      </c>
      <c r="L191" s="22">
        <v>75.600000000000009</v>
      </c>
      <c r="M191" s="24">
        <v>680.4</v>
      </c>
      <c r="N191">
        <v>7</v>
      </c>
      <c r="O191" s="24">
        <f>IF(COUNTIF($A$2:A191,A191)=1,SUMIFS(Export!$M$2:$M$662,Export!$A$2:$A$662,Export!$A191),"")</f>
        <v>680.4</v>
      </c>
      <c r="P191" t="str">
        <f>TEXT(Export!$B191,"ddd")</f>
        <v>Wed</v>
      </c>
      <c r="Q191">
        <f>1/COUNTIF(Export!$A$2:$A$662,Export!$A191)</f>
        <v>1</v>
      </c>
    </row>
    <row r="192" spans="1:17" x14ac:dyDescent="0.25">
      <c r="A192">
        <v>201976</v>
      </c>
      <c r="B192" s="5">
        <v>45485</v>
      </c>
      <c r="C192">
        <v>129686</v>
      </c>
      <c r="D192">
        <v>100254</v>
      </c>
      <c r="E192" t="s">
        <v>98</v>
      </c>
      <c r="F192" t="s">
        <v>35</v>
      </c>
      <c r="G192">
        <v>1</v>
      </c>
      <c r="H192" s="22">
        <v>799</v>
      </c>
      <c r="I192" t="s">
        <v>93</v>
      </c>
      <c r="J192" t="s">
        <v>6</v>
      </c>
      <c r="K192" s="23" t="s">
        <v>6</v>
      </c>
      <c r="L192" s="22">
        <v>0</v>
      </c>
      <c r="M192" s="24">
        <v>799</v>
      </c>
      <c r="N192">
        <v>4</v>
      </c>
      <c r="O192" s="24">
        <f>IF(COUNTIF($A$2:A192,A192)=1,SUMIFS(Export!$M$2:$M$662,Export!$A$2:$A$662,Export!$A192),"")</f>
        <v>1167.98</v>
      </c>
      <c r="P192" t="str">
        <f>TEXT(Export!$B192,"ddd")</f>
        <v>Fri</v>
      </c>
      <c r="Q192">
        <f>1/COUNTIF(Export!$A$2:$A$662,Export!$A192)</f>
        <v>0.33333333333333331</v>
      </c>
    </row>
    <row r="193" spans="1:17" x14ac:dyDescent="0.25">
      <c r="A193">
        <v>201976</v>
      </c>
      <c r="B193" s="5">
        <v>45485</v>
      </c>
      <c r="C193">
        <v>129686</v>
      </c>
      <c r="D193">
        <v>100249</v>
      </c>
      <c r="E193" t="s">
        <v>98</v>
      </c>
      <c r="F193" t="s">
        <v>46</v>
      </c>
      <c r="G193">
        <v>1</v>
      </c>
      <c r="H193" s="22">
        <v>249</v>
      </c>
      <c r="I193" t="s">
        <v>93</v>
      </c>
      <c r="J193" t="s">
        <v>6</v>
      </c>
      <c r="K193" s="23" t="s">
        <v>6</v>
      </c>
      <c r="L193" s="22">
        <v>0</v>
      </c>
      <c r="M193" s="24">
        <v>249</v>
      </c>
      <c r="N193">
        <v>4</v>
      </c>
      <c r="O193" s="24" t="str">
        <f>IF(COUNTIF($A$2:A193,A193)=1,SUMIFS(Export!$M$2:$M$662,Export!$A$2:$A$662,Export!$A193),"")</f>
        <v/>
      </c>
      <c r="P193" t="str">
        <f>TEXT(Export!$B193,"ddd")</f>
        <v>Fri</v>
      </c>
      <c r="Q193">
        <f>1/COUNTIF(Export!$A$2:$A$662,Export!$A193)</f>
        <v>0.33333333333333331</v>
      </c>
    </row>
    <row r="194" spans="1:17" x14ac:dyDescent="0.25">
      <c r="A194">
        <v>201976</v>
      </c>
      <c r="B194" s="5">
        <v>45485</v>
      </c>
      <c r="C194">
        <v>129686</v>
      </c>
      <c r="D194">
        <v>200559</v>
      </c>
      <c r="E194" t="s">
        <v>95</v>
      </c>
      <c r="F194" t="s">
        <v>97</v>
      </c>
      <c r="G194">
        <v>2</v>
      </c>
      <c r="H194" s="22">
        <v>59.99</v>
      </c>
      <c r="I194" t="s">
        <v>93</v>
      </c>
      <c r="J194" t="s">
        <v>6</v>
      </c>
      <c r="K194" s="23" t="s">
        <v>6</v>
      </c>
      <c r="L194" s="22">
        <v>0</v>
      </c>
      <c r="M194" s="24">
        <v>119.98</v>
      </c>
      <c r="N194">
        <v>1</v>
      </c>
      <c r="O194" s="24" t="str">
        <f>IF(COUNTIF($A$2:A194,A194)=1,SUMIFS(Export!$M$2:$M$662,Export!$A$2:$A$662,Export!$A194),"")</f>
        <v/>
      </c>
      <c r="P194" t="str">
        <f>TEXT(Export!$B194,"ddd")</f>
        <v>Fri</v>
      </c>
      <c r="Q194">
        <f>1/COUNTIF(Export!$A$2:$A$662,Export!$A194)</f>
        <v>0.33333333333333331</v>
      </c>
    </row>
    <row r="195" spans="1:17" x14ac:dyDescent="0.25">
      <c r="A195">
        <v>201977</v>
      </c>
      <c r="B195" s="5">
        <v>45485</v>
      </c>
      <c r="C195">
        <v>126512</v>
      </c>
      <c r="D195">
        <v>100254</v>
      </c>
      <c r="E195" t="s">
        <v>98</v>
      </c>
      <c r="F195" t="s">
        <v>35</v>
      </c>
      <c r="G195">
        <v>3</v>
      </c>
      <c r="H195" s="22">
        <v>799</v>
      </c>
      <c r="I195" t="s">
        <v>18</v>
      </c>
      <c r="J195" t="s">
        <v>99</v>
      </c>
      <c r="K195" s="23">
        <v>0.1</v>
      </c>
      <c r="L195" s="22">
        <v>239.70000000000002</v>
      </c>
      <c r="M195" s="24">
        <v>2157.3000000000002</v>
      </c>
      <c r="N195">
        <v>5</v>
      </c>
      <c r="O195" s="24">
        <f>IF(COUNTIF($A$2:A195,A195)=1,SUMIFS(Export!$M$2:$M$662,Export!$A$2:$A$662,Export!$A195),"")</f>
        <v>2299.4459999999999</v>
      </c>
      <c r="P195" t="str">
        <f>TEXT(Export!$B195,"ddd")</f>
        <v>Fri</v>
      </c>
      <c r="Q195">
        <f>1/COUNTIF(Export!$A$2:$A$662,Export!$A195)</f>
        <v>0.25</v>
      </c>
    </row>
    <row r="196" spans="1:17" x14ac:dyDescent="0.25">
      <c r="A196">
        <v>201977</v>
      </c>
      <c r="B196" s="5">
        <v>45485</v>
      </c>
      <c r="C196">
        <v>126512</v>
      </c>
      <c r="D196">
        <v>200558</v>
      </c>
      <c r="E196" t="s">
        <v>95</v>
      </c>
      <c r="F196" t="s">
        <v>105</v>
      </c>
      <c r="G196">
        <v>1</v>
      </c>
      <c r="H196" s="22">
        <v>18.989999999999998</v>
      </c>
      <c r="I196" t="s">
        <v>18</v>
      </c>
      <c r="J196" t="s">
        <v>99</v>
      </c>
      <c r="K196" s="23">
        <v>0.1</v>
      </c>
      <c r="L196" s="22">
        <v>1.899</v>
      </c>
      <c r="M196" s="24">
        <v>17.090999999999998</v>
      </c>
      <c r="N196">
        <v>4</v>
      </c>
      <c r="O196" s="24" t="str">
        <f>IF(COUNTIF($A$2:A196,A196)=1,SUMIFS(Export!$M$2:$M$662,Export!$A$2:$A$662,Export!$A196),"")</f>
        <v/>
      </c>
      <c r="P196" t="str">
        <f>TEXT(Export!$B196,"ddd")</f>
        <v>Fri</v>
      </c>
      <c r="Q196">
        <f>1/COUNTIF(Export!$A$2:$A$662,Export!$A196)</f>
        <v>0.25</v>
      </c>
    </row>
    <row r="197" spans="1:17" x14ac:dyDescent="0.25">
      <c r="A197">
        <v>201977</v>
      </c>
      <c r="B197" s="5">
        <v>45485</v>
      </c>
      <c r="C197">
        <v>126512</v>
      </c>
      <c r="D197">
        <v>200549</v>
      </c>
      <c r="E197" t="s">
        <v>95</v>
      </c>
      <c r="F197" t="s">
        <v>94</v>
      </c>
      <c r="G197">
        <v>1</v>
      </c>
      <c r="H197" s="22">
        <v>18.989999999999998</v>
      </c>
      <c r="I197" t="s">
        <v>18</v>
      </c>
      <c r="J197" t="s">
        <v>99</v>
      </c>
      <c r="K197" s="23">
        <v>0.1</v>
      </c>
      <c r="L197" s="22">
        <v>1.899</v>
      </c>
      <c r="M197" s="24">
        <v>17.090999999999998</v>
      </c>
      <c r="N197">
        <v>2</v>
      </c>
      <c r="O197" s="24" t="str">
        <f>IF(COUNTIF($A$2:A197,A197)=1,SUMIFS(Export!$M$2:$M$662,Export!$A$2:$A$662,Export!$A197),"")</f>
        <v/>
      </c>
      <c r="P197" t="str">
        <f>TEXT(Export!$B197,"ddd")</f>
        <v>Fri</v>
      </c>
      <c r="Q197">
        <f>1/COUNTIF(Export!$A$2:$A$662,Export!$A197)</f>
        <v>0.25</v>
      </c>
    </row>
    <row r="198" spans="1:17" x14ac:dyDescent="0.25">
      <c r="A198">
        <v>201977</v>
      </c>
      <c r="B198" s="5">
        <v>45485</v>
      </c>
      <c r="C198">
        <v>126512</v>
      </c>
      <c r="D198">
        <v>300185</v>
      </c>
      <c r="E198" t="s">
        <v>92</v>
      </c>
      <c r="F198" t="s">
        <v>101</v>
      </c>
      <c r="G198">
        <v>4</v>
      </c>
      <c r="H198" s="22">
        <v>29.99</v>
      </c>
      <c r="I198" t="s">
        <v>18</v>
      </c>
      <c r="J198" t="s">
        <v>99</v>
      </c>
      <c r="K198" s="23">
        <v>0.1</v>
      </c>
      <c r="L198" s="22">
        <v>11.996</v>
      </c>
      <c r="M198" s="24">
        <v>107.964</v>
      </c>
      <c r="N198">
        <v>2</v>
      </c>
      <c r="O198" s="24" t="str">
        <f>IF(COUNTIF($A$2:A198,A198)=1,SUMIFS(Export!$M$2:$M$662,Export!$A$2:$A$662,Export!$A198),"")</f>
        <v/>
      </c>
      <c r="P198" t="str">
        <f>TEXT(Export!$B198,"ddd")</f>
        <v>Fri</v>
      </c>
      <c r="Q198">
        <f>1/COUNTIF(Export!$A$2:$A$662,Export!$A198)</f>
        <v>0.25</v>
      </c>
    </row>
    <row r="199" spans="1:17" x14ac:dyDescent="0.25">
      <c r="A199">
        <v>201978</v>
      </c>
      <c r="B199" s="5">
        <v>45492</v>
      </c>
      <c r="C199">
        <v>104414</v>
      </c>
      <c r="D199">
        <v>200549</v>
      </c>
      <c r="E199" t="s">
        <v>95</v>
      </c>
      <c r="F199" t="s">
        <v>94</v>
      </c>
      <c r="G199">
        <v>1</v>
      </c>
      <c r="H199" s="22">
        <v>18.989999999999998</v>
      </c>
      <c r="I199" t="s">
        <v>18</v>
      </c>
      <c r="J199" t="s">
        <v>99</v>
      </c>
      <c r="K199" s="23">
        <v>0.1</v>
      </c>
      <c r="L199" s="22">
        <v>1.899</v>
      </c>
      <c r="M199" s="24">
        <v>17.090999999999998</v>
      </c>
      <c r="N199">
        <v>4</v>
      </c>
      <c r="O199" s="24">
        <f>IF(COUNTIF($A$2:A199,A199)=1,SUMIFS(Export!$M$2:$M$662,Export!$A$2:$A$662,Export!$A199),"")</f>
        <v>17.090999999999998</v>
      </c>
      <c r="P199" t="str">
        <f>TEXT(Export!$B199,"ddd")</f>
        <v>Fri</v>
      </c>
      <c r="Q199">
        <f>1/COUNTIF(Export!$A$2:$A$662,Export!$A199)</f>
        <v>1</v>
      </c>
    </row>
    <row r="200" spans="1:17" x14ac:dyDescent="0.25">
      <c r="A200">
        <v>201979</v>
      </c>
      <c r="B200" s="5">
        <v>45493</v>
      </c>
      <c r="C200">
        <v>116000</v>
      </c>
      <c r="D200">
        <v>100250</v>
      </c>
      <c r="E200" t="s">
        <v>98</v>
      </c>
      <c r="F200" t="s">
        <v>51</v>
      </c>
      <c r="G200">
        <v>3</v>
      </c>
      <c r="H200" s="22">
        <v>189</v>
      </c>
      <c r="I200" t="s">
        <v>93</v>
      </c>
      <c r="J200" t="s">
        <v>6</v>
      </c>
      <c r="K200" s="23" t="s">
        <v>6</v>
      </c>
      <c r="L200" s="22">
        <v>0</v>
      </c>
      <c r="M200" s="24">
        <v>567</v>
      </c>
      <c r="N200">
        <v>5</v>
      </c>
      <c r="O200" s="24">
        <f>IF(COUNTIF($A$2:A200,A200)=1,SUMIFS(Export!$M$2:$M$662,Export!$A$2:$A$662,Export!$A200),"")</f>
        <v>724.97</v>
      </c>
      <c r="P200" t="str">
        <f>TEXT(Export!$B200,"ddd")</f>
        <v>Sat</v>
      </c>
      <c r="Q200">
        <f>1/COUNTIF(Export!$A$2:$A$662,Export!$A200)</f>
        <v>0.33333333333333331</v>
      </c>
    </row>
    <row r="201" spans="1:17" x14ac:dyDescent="0.25">
      <c r="A201">
        <v>201979</v>
      </c>
      <c r="B201" s="5">
        <v>45493</v>
      </c>
      <c r="C201">
        <v>116000</v>
      </c>
      <c r="D201">
        <v>300191</v>
      </c>
      <c r="E201" t="s">
        <v>92</v>
      </c>
      <c r="F201" t="s">
        <v>103</v>
      </c>
      <c r="G201">
        <v>1</v>
      </c>
      <c r="H201" s="22">
        <v>21.99</v>
      </c>
      <c r="I201" t="s">
        <v>93</v>
      </c>
      <c r="J201" t="s">
        <v>6</v>
      </c>
      <c r="K201" s="23" t="s">
        <v>6</v>
      </c>
      <c r="L201" s="22">
        <v>0</v>
      </c>
      <c r="M201" s="24">
        <v>21.99</v>
      </c>
      <c r="N201">
        <v>1</v>
      </c>
      <c r="O201" s="24" t="str">
        <f>IF(COUNTIF($A$2:A201,A201)=1,SUMIFS(Export!$M$2:$M$662,Export!$A$2:$A$662,Export!$A201),"")</f>
        <v/>
      </c>
      <c r="P201" t="str">
        <f>TEXT(Export!$B201,"ddd")</f>
        <v>Sat</v>
      </c>
      <c r="Q201">
        <f>1/COUNTIF(Export!$A$2:$A$662,Export!$A201)</f>
        <v>0.33333333333333331</v>
      </c>
    </row>
    <row r="202" spans="1:17" x14ac:dyDescent="0.25">
      <c r="A202">
        <v>201979</v>
      </c>
      <c r="B202" s="5">
        <v>45493</v>
      </c>
      <c r="C202">
        <v>116000</v>
      </c>
      <c r="D202">
        <v>200554</v>
      </c>
      <c r="E202" t="s">
        <v>95</v>
      </c>
      <c r="F202" t="s">
        <v>100</v>
      </c>
      <c r="G202">
        <v>2</v>
      </c>
      <c r="H202" s="22">
        <v>67.989999999999995</v>
      </c>
      <c r="I202" t="s">
        <v>93</v>
      </c>
      <c r="J202" t="s">
        <v>6</v>
      </c>
      <c r="K202" s="23" t="s">
        <v>6</v>
      </c>
      <c r="L202" s="22">
        <v>0</v>
      </c>
      <c r="M202" s="24">
        <v>135.97999999999999</v>
      </c>
      <c r="N202">
        <v>2</v>
      </c>
      <c r="O202" s="24" t="str">
        <f>IF(COUNTIF($A$2:A202,A202)=1,SUMIFS(Export!$M$2:$M$662,Export!$A$2:$A$662,Export!$A202),"")</f>
        <v/>
      </c>
      <c r="P202" t="str">
        <f>TEXT(Export!$B202,"ddd")</f>
        <v>Sat</v>
      </c>
      <c r="Q202">
        <f>1/COUNTIF(Export!$A$2:$A$662,Export!$A202)</f>
        <v>0.33333333333333331</v>
      </c>
    </row>
    <row r="203" spans="1:17" x14ac:dyDescent="0.25">
      <c r="A203">
        <v>201980</v>
      </c>
      <c r="B203" s="5">
        <v>45493</v>
      </c>
      <c r="C203">
        <v>122429</v>
      </c>
      <c r="D203">
        <v>300189</v>
      </c>
      <c r="E203" t="s">
        <v>92</v>
      </c>
      <c r="F203" t="s">
        <v>102</v>
      </c>
      <c r="G203">
        <v>1</v>
      </c>
      <c r="H203" s="22">
        <v>24.99</v>
      </c>
      <c r="I203" t="s">
        <v>93</v>
      </c>
      <c r="J203" t="s">
        <v>6</v>
      </c>
      <c r="K203" s="23" t="s">
        <v>6</v>
      </c>
      <c r="L203" s="22">
        <v>0</v>
      </c>
      <c r="M203" s="24">
        <v>24.99</v>
      </c>
      <c r="N203">
        <v>2</v>
      </c>
      <c r="O203" s="24">
        <f>IF(COUNTIF($A$2:A203,A203)=1,SUMIFS(Export!$M$2:$M$662,Export!$A$2:$A$662,Export!$A203),"")</f>
        <v>84.97</v>
      </c>
      <c r="P203" t="str">
        <f>TEXT(Export!$B203,"ddd")</f>
        <v>Sat</v>
      </c>
      <c r="Q203">
        <f>1/COUNTIF(Export!$A$2:$A$662,Export!$A203)</f>
        <v>0.5</v>
      </c>
    </row>
    <row r="204" spans="1:17" x14ac:dyDescent="0.25">
      <c r="A204">
        <v>201980</v>
      </c>
      <c r="B204" s="5">
        <v>45493</v>
      </c>
      <c r="C204">
        <v>122429</v>
      </c>
      <c r="D204">
        <v>300185</v>
      </c>
      <c r="E204" t="s">
        <v>92</v>
      </c>
      <c r="F204" t="s">
        <v>101</v>
      </c>
      <c r="G204">
        <v>2</v>
      </c>
      <c r="H204" s="22">
        <v>29.99</v>
      </c>
      <c r="I204" t="s">
        <v>93</v>
      </c>
      <c r="J204" t="s">
        <v>6</v>
      </c>
      <c r="K204" s="23" t="s">
        <v>6</v>
      </c>
      <c r="L204" s="22">
        <v>0</v>
      </c>
      <c r="M204" s="24">
        <v>59.98</v>
      </c>
      <c r="N204">
        <v>4</v>
      </c>
      <c r="O204" s="24" t="str">
        <f>IF(COUNTIF($A$2:A204,A204)=1,SUMIFS(Export!$M$2:$M$662,Export!$A$2:$A$662,Export!$A204),"")</f>
        <v/>
      </c>
      <c r="P204" t="str">
        <f>TEXT(Export!$B204,"ddd")</f>
        <v>Sat</v>
      </c>
      <c r="Q204">
        <f>1/COUNTIF(Export!$A$2:$A$662,Export!$A204)</f>
        <v>0.5</v>
      </c>
    </row>
    <row r="205" spans="1:17" x14ac:dyDescent="0.25">
      <c r="A205">
        <v>201981</v>
      </c>
      <c r="B205" s="5">
        <v>45484</v>
      </c>
      <c r="C205">
        <v>113511</v>
      </c>
      <c r="D205">
        <v>300186</v>
      </c>
      <c r="E205" t="s">
        <v>92</v>
      </c>
      <c r="F205" t="s">
        <v>113</v>
      </c>
      <c r="G205">
        <v>1</v>
      </c>
      <c r="H205" s="22">
        <v>49.99</v>
      </c>
      <c r="I205" t="s">
        <v>18</v>
      </c>
      <c r="J205" t="s">
        <v>99</v>
      </c>
      <c r="K205" s="23">
        <v>0.1</v>
      </c>
      <c r="L205" s="22">
        <v>4.9990000000000006</v>
      </c>
      <c r="M205" s="24">
        <v>44.991</v>
      </c>
      <c r="N205">
        <v>2</v>
      </c>
      <c r="O205" s="24">
        <f>IF(COUNTIF($A$2:A205,A205)=1,SUMIFS(Export!$M$2:$M$662,Export!$A$2:$A$662,Export!$A205),"")</f>
        <v>1246.482</v>
      </c>
      <c r="P205" t="str">
        <f>TEXT(Export!$B205,"ddd")</f>
        <v>Thu</v>
      </c>
      <c r="Q205">
        <f>1/COUNTIF(Export!$A$2:$A$662,Export!$A205)</f>
        <v>0.33333333333333331</v>
      </c>
    </row>
    <row r="206" spans="1:17" x14ac:dyDescent="0.25">
      <c r="A206">
        <v>201981</v>
      </c>
      <c r="B206" s="5">
        <v>45484</v>
      </c>
      <c r="C206">
        <v>113511</v>
      </c>
      <c r="D206">
        <v>100255</v>
      </c>
      <c r="E206" t="s">
        <v>98</v>
      </c>
      <c r="F206" t="s">
        <v>39</v>
      </c>
      <c r="G206">
        <v>1</v>
      </c>
      <c r="H206" s="22">
        <v>1299</v>
      </c>
      <c r="I206" t="s">
        <v>18</v>
      </c>
      <c r="J206" t="s">
        <v>99</v>
      </c>
      <c r="K206" s="23">
        <v>0.1</v>
      </c>
      <c r="L206" s="22">
        <v>129.9</v>
      </c>
      <c r="M206" s="24">
        <v>1169.0999999999999</v>
      </c>
      <c r="N206">
        <v>2</v>
      </c>
      <c r="O206" s="24" t="str">
        <f>IF(COUNTIF($A$2:A206,A206)=1,SUMIFS(Export!$M$2:$M$662,Export!$A$2:$A$662,Export!$A206),"")</f>
        <v/>
      </c>
      <c r="P206" t="str">
        <f>TEXT(Export!$B206,"ddd")</f>
        <v>Thu</v>
      </c>
      <c r="Q206">
        <f>1/COUNTIF(Export!$A$2:$A$662,Export!$A206)</f>
        <v>0.33333333333333331</v>
      </c>
    </row>
    <row r="207" spans="1:17" x14ac:dyDescent="0.25">
      <c r="A207">
        <v>201981</v>
      </c>
      <c r="B207" s="5">
        <v>45484</v>
      </c>
      <c r="C207">
        <v>113511</v>
      </c>
      <c r="D207">
        <v>300190</v>
      </c>
      <c r="E207" t="s">
        <v>92</v>
      </c>
      <c r="F207" t="s">
        <v>91</v>
      </c>
      <c r="G207">
        <v>1</v>
      </c>
      <c r="H207" s="22">
        <v>35.99</v>
      </c>
      <c r="I207" t="s">
        <v>18</v>
      </c>
      <c r="J207" t="s">
        <v>99</v>
      </c>
      <c r="K207" s="23">
        <v>0.1</v>
      </c>
      <c r="L207" s="22">
        <v>3.5990000000000002</v>
      </c>
      <c r="M207" s="24">
        <v>32.391000000000005</v>
      </c>
      <c r="N207">
        <v>4</v>
      </c>
      <c r="O207" s="24" t="str">
        <f>IF(COUNTIF($A$2:A207,A207)=1,SUMIFS(Export!$M$2:$M$662,Export!$A$2:$A$662,Export!$A207),"")</f>
        <v/>
      </c>
      <c r="P207" t="str">
        <f>TEXT(Export!$B207,"ddd")</f>
        <v>Thu</v>
      </c>
      <c r="Q207">
        <f>1/COUNTIF(Export!$A$2:$A$662,Export!$A207)</f>
        <v>0.33333333333333331</v>
      </c>
    </row>
    <row r="208" spans="1:17" x14ac:dyDescent="0.25">
      <c r="A208">
        <v>201982</v>
      </c>
      <c r="B208" s="5">
        <v>45485</v>
      </c>
      <c r="C208">
        <v>104234</v>
      </c>
      <c r="D208">
        <v>200553</v>
      </c>
      <c r="E208" t="s">
        <v>95</v>
      </c>
      <c r="F208" t="s">
        <v>107</v>
      </c>
      <c r="G208">
        <v>2</v>
      </c>
      <c r="H208" s="22">
        <v>29.99</v>
      </c>
      <c r="I208" t="s">
        <v>93</v>
      </c>
      <c r="J208" t="s">
        <v>6</v>
      </c>
      <c r="K208" s="23" t="s">
        <v>6</v>
      </c>
      <c r="L208" s="22">
        <v>0</v>
      </c>
      <c r="M208" s="24">
        <v>59.98</v>
      </c>
      <c r="N208">
        <v>4</v>
      </c>
      <c r="O208" s="24">
        <f>IF(COUNTIF($A$2:A208,A208)=1,SUMIFS(Export!$M$2:$M$662,Export!$A$2:$A$662,Export!$A208),"")</f>
        <v>59.98</v>
      </c>
      <c r="P208" t="str">
        <f>TEXT(Export!$B208,"ddd")</f>
        <v>Fri</v>
      </c>
      <c r="Q208">
        <f>1/COUNTIF(Export!$A$2:$A$662,Export!$A208)</f>
        <v>1</v>
      </c>
    </row>
    <row r="209" spans="1:17" x14ac:dyDescent="0.25">
      <c r="A209">
        <v>201983</v>
      </c>
      <c r="B209" s="5">
        <v>45491</v>
      </c>
      <c r="C209">
        <v>109614</v>
      </c>
      <c r="D209">
        <v>200559</v>
      </c>
      <c r="E209" t="s">
        <v>95</v>
      </c>
      <c r="F209" t="s">
        <v>97</v>
      </c>
      <c r="G209">
        <v>3</v>
      </c>
      <c r="H209" s="22">
        <v>59.99</v>
      </c>
      <c r="I209" t="s">
        <v>93</v>
      </c>
      <c r="J209" t="s">
        <v>6</v>
      </c>
      <c r="K209" s="23" t="s">
        <v>6</v>
      </c>
      <c r="L209" s="22">
        <v>0</v>
      </c>
      <c r="M209" s="24">
        <v>179.97</v>
      </c>
      <c r="N209">
        <v>4</v>
      </c>
      <c r="O209" s="24">
        <f>IF(COUNTIF($A$2:A209,A209)=1,SUMIFS(Export!$M$2:$M$662,Export!$A$2:$A$662,Export!$A209),"")</f>
        <v>198.96</v>
      </c>
      <c r="P209" t="str">
        <f>TEXT(Export!$B209,"ddd")</f>
        <v>Thu</v>
      </c>
      <c r="Q209">
        <f>1/COUNTIF(Export!$A$2:$A$662,Export!$A209)</f>
        <v>0.5</v>
      </c>
    </row>
    <row r="210" spans="1:17" x14ac:dyDescent="0.25">
      <c r="A210">
        <v>201983</v>
      </c>
      <c r="B210" s="5">
        <v>45491</v>
      </c>
      <c r="C210">
        <v>109614</v>
      </c>
      <c r="D210">
        <v>200549</v>
      </c>
      <c r="E210" t="s">
        <v>95</v>
      </c>
      <c r="F210" t="s">
        <v>94</v>
      </c>
      <c r="G210">
        <v>1</v>
      </c>
      <c r="H210" s="22">
        <v>18.989999999999998</v>
      </c>
      <c r="I210" t="s">
        <v>93</v>
      </c>
      <c r="J210" t="s">
        <v>6</v>
      </c>
      <c r="K210" s="23" t="s">
        <v>6</v>
      </c>
      <c r="L210" s="22">
        <v>0</v>
      </c>
      <c r="M210" s="24">
        <v>18.989999999999998</v>
      </c>
      <c r="N210">
        <v>3</v>
      </c>
      <c r="O210" s="24" t="str">
        <f>IF(COUNTIF($A$2:A210,A210)=1,SUMIFS(Export!$M$2:$M$662,Export!$A$2:$A$662,Export!$A210),"")</f>
        <v/>
      </c>
      <c r="P210" t="str">
        <f>TEXT(Export!$B210,"ddd")</f>
        <v>Thu</v>
      </c>
      <c r="Q210">
        <f>1/COUNTIF(Export!$A$2:$A$662,Export!$A210)</f>
        <v>0.5</v>
      </c>
    </row>
    <row r="211" spans="1:17" x14ac:dyDescent="0.25">
      <c r="A211">
        <v>201984</v>
      </c>
      <c r="B211" s="5">
        <v>45490</v>
      </c>
      <c r="C211">
        <v>107996</v>
      </c>
      <c r="D211">
        <v>300186</v>
      </c>
      <c r="E211" t="s">
        <v>92</v>
      </c>
      <c r="F211" t="s">
        <v>113</v>
      </c>
      <c r="G211">
        <v>1</v>
      </c>
      <c r="H211" s="22">
        <v>49.99</v>
      </c>
      <c r="I211" t="s">
        <v>93</v>
      </c>
      <c r="J211" t="s">
        <v>6</v>
      </c>
      <c r="K211" s="23" t="s">
        <v>6</v>
      </c>
      <c r="L211" s="22">
        <v>0</v>
      </c>
      <c r="M211" s="24">
        <v>49.99</v>
      </c>
      <c r="N211">
        <v>4</v>
      </c>
      <c r="O211" s="24">
        <f>IF(COUNTIF($A$2:A211,A211)=1,SUMIFS(Export!$M$2:$M$662,Export!$A$2:$A$662,Export!$A211),"")</f>
        <v>2921.9399999999996</v>
      </c>
      <c r="P211" t="str">
        <f>TEXT(Export!$B211,"ddd")</f>
        <v>Wed</v>
      </c>
      <c r="Q211">
        <f>1/COUNTIF(Export!$A$2:$A$662,Export!$A211)</f>
        <v>0.16666666666666666</v>
      </c>
    </row>
    <row r="212" spans="1:17" x14ac:dyDescent="0.25">
      <c r="A212">
        <v>201984</v>
      </c>
      <c r="B212" s="5">
        <v>45490</v>
      </c>
      <c r="C212">
        <v>107996</v>
      </c>
      <c r="D212">
        <v>100253</v>
      </c>
      <c r="E212" t="s">
        <v>98</v>
      </c>
      <c r="F212" t="s">
        <v>48</v>
      </c>
      <c r="G212">
        <v>1</v>
      </c>
      <c r="H212" s="22">
        <v>279</v>
      </c>
      <c r="I212" t="s">
        <v>93</v>
      </c>
      <c r="J212" t="s">
        <v>6</v>
      </c>
      <c r="K212" s="23" t="s">
        <v>6</v>
      </c>
      <c r="L212" s="22">
        <v>0</v>
      </c>
      <c r="M212" s="24">
        <v>279</v>
      </c>
      <c r="N212">
        <v>4</v>
      </c>
      <c r="O212" s="24" t="str">
        <f>IF(COUNTIF($A$2:A212,A212)=1,SUMIFS(Export!$M$2:$M$662,Export!$A$2:$A$662,Export!$A212),"")</f>
        <v/>
      </c>
      <c r="P212" t="str">
        <f>TEXT(Export!$B212,"ddd")</f>
        <v>Wed</v>
      </c>
      <c r="Q212">
        <f>1/COUNTIF(Export!$A$2:$A$662,Export!$A212)</f>
        <v>0.16666666666666666</v>
      </c>
    </row>
    <row r="213" spans="1:17" x14ac:dyDescent="0.25">
      <c r="A213">
        <v>201984</v>
      </c>
      <c r="B213" s="5">
        <v>45490</v>
      </c>
      <c r="C213">
        <v>107996</v>
      </c>
      <c r="D213">
        <v>100253</v>
      </c>
      <c r="E213" t="s">
        <v>98</v>
      </c>
      <c r="F213" t="s">
        <v>48</v>
      </c>
      <c r="G213">
        <v>2</v>
      </c>
      <c r="H213" s="22">
        <v>279</v>
      </c>
      <c r="I213" t="s">
        <v>93</v>
      </c>
      <c r="J213" t="s">
        <v>6</v>
      </c>
      <c r="K213" s="23" t="s">
        <v>6</v>
      </c>
      <c r="L213" s="22">
        <v>0</v>
      </c>
      <c r="M213" s="24">
        <v>558</v>
      </c>
      <c r="N213">
        <v>5</v>
      </c>
      <c r="O213" s="24" t="str">
        <f>IF(COUNTIF($A$2:A213,A213)=1,SUMIFS(Export!$M$2:$M$662,Export!$A$2:$A$662,Export!$A213),"")</f>
        <v/>
      </c>
      <c r="P213" t="str">
        <f>TEXT(Export!$B213,"ddd")</f>
        <v>Wed</v>
      </c>
      <c r="Q213">
        <f>1/COUNTIF(Export!$A$2:$A$662,Export!$A213)</f>
        <v>0.16666666666666666</v>
      </c>
    </row>
    <row r="214" spans="1:17" x14ac:dyDescent="0.25">
      <c r="A214">
        <v>201984</v>
      </c>
      <c r="B214" s="5">
        <v>45490</v>
      </c>
      <c r="C214">
        <v>107996</v>
      </c>
      <c r="D214">
        <v>100252</v>
      </c>
      <c r="E214" t="s">
        <v>98</v>
      </c>
      <c r="F214" t="s">
        <v>33</v>
      </c>
      <c r="G214">
        <v>4</v>
      </c>
      <c r="H214" s="22">
        <v>449</v>
      </c>
      <c r="I214" t="s">
        <v>93</v>
      </c>
      <c r="J214" t="s">
        <v>6</v>
      </c>
      <c r="K214" s="23" t="s">
        <v>6</v>
      </c>
      <c r="L214" s="22">
        <v>0</v>
      </c>
      <c r="M214" s="24">
        <v>1796</v>
      </c>
      <c r="N214">
        <v>7</v>
      </c>
      <c r="O214" s="24" t="str">
        <f>IF(COUNTIF($A$2:A214,A214)=1,SUMIFS(Export!$M$2:$M$662,Export!$A$2:$A$662,Export!$A214),"")</f>
        <v/>
      </c>
      <c r="P214" t="str">
        <f>TEXT(Export!$B214,"ddd")</f>
        <v>Wed</v>
      </c>
      <c r="Q214">
        <f>1/COUNTIF(Export!$A$2:$A$662,Export!$A214)</f>
        <v>0.16666666666666666</v>
      </c>
    </row>
    <row r="215" spans="1:17" x14ac:dyDescent="0.25">
      <c r="A215">
        <v>201984</v>
      </c>
      <c r="B215" s="5">
        <v>45490</v>
      </c>
      <c r="C215">
        <v>107996</v>
      </c>
      <c r="D215">
        <v>300191</v>
      </c>
      <c r="E215" t="s">
        <v>92</v>
      </c>
      <c r="F215" t="s">
        <v>103</v>
      </c>
      <c r="G215">
        <v>2</v>
      </c>
      <c r="H215" s="22">
        <v>21.99</v>
      </c>
      <c r="I215" t="s">
        <v>93</v>
      </c>
      <c r="J215" t="s">
        <v>6</v>
      </c>
      <c r="K215" s="23" t="s">
        <v>6</v>
      </c>
      <c r="L215" s="22">
        <v>0</v>
      </c>
      <c r="M215" s="24">
        <v>43.98</v>
      </c>
      <c r="N215">
        <v>4</v>
      </c>
      <c r="O215" s="24" t="str">
        <f>IF(COUNTIF($A$2:A215,A215)=1,SUMIFS(Export!$M$2:$M$662,Export!$A$2:$A$662,Export!$A215),"")</f>
        <v/>
      </c>
      <c r="P215" t="str">
        <f>TEXT(Export!$B215,"ddd")</f>
        <v>Wed</v>
      </c>
      <c r="Q215">
        <f>1/COUNTIF(Export!$A$2:$A$662,Export!$A215)</f>
        <v>0.16666666666666666</v>
      </c>
    </row>
    <row r="216" spans="1:17" x14ac:dyDescent="0.25">
      <c r="A216">
        <v>201984</v>
      </c>
      <c r="B216" s="5">
        <v>45490</v>
      </c>
      <c r="C216">
        <v>107996</v>
      </c>
      <c r="D216">
        <v>200556</v>
      </c>
      <c r="E216" t="s">
        <v>95</v>
      </c>
      <c r="F216" t="s">
        <v>96</v>
      </c>
      <c r="G216">
        <v>3</v>
      </c>
      <c r="H216" s="22">
        <v>64.989999999999995</v>
      </c>
      <c r="I216" t="s">
        <v>93</v>
      </c>
      <c r="J216" t="s">
        <v>6</v>
      </c>
      <c r="K216" s="23" t="s">
        <v>6</v>
      </c>
      <c r="L216" s="22">
        <v>0</v>
      </c>
      <c r="M216" s="24">
        <v>194.96999999999997</v>
      </c>
      <c r="N216">
        <v>3</v>
      </c>
      <c r="O216" s="24" t="str">
        <f>IF(COUNTIF($A$2:A216,A216)=1,SUMIFS(Export!$M$2:$M$662,Export!$A$2:$A$662,Export!$A216),"")</f>
        <v/>
      </c>
      <c r="P216" t="str">
        <f>TEXT(Export!$B216,"ddd")</f>
        <v>Wed</v>
      </c>
      <c r="Q216">
        <f>1/COUNTIF(Export!$A$2:$A$662,Export!$A216)</f>
        <v>0.16666666666666666</v>
      </c>
    </row>
    <row r="217" spans="1:17" x14ac:dyDescent="0.25">
      <c r="A217">
        <v>201985</v>
      </c>
      <c r="B217" s="5">
        <v>45486</v>
      </c>
      <c r="C217">
        <v>120066</v>
      </c>
      <c r="D217">
        <v>200549</v>
      </c>
      <c r="E217" t="s">
        <v>95</v>
      </c>
      <c r="F217" t="s">
        <v>94</v>
      </c>
      <c r="G217">
        <v>1</v>
      </c>
      <c r="H217" s="22">
        <v>18.989999999999998</v>
      </c>
      <c r="I217" t="s">
        <v>93</v>
      </c>
      <c r="J217" t="s">
        <v>6</v>
      </c>
      <c r="K217" s="23" t="s">
        <v>6</v>
      </c>
      <c r="L217" s="22">
        <v>0</v>
      </c>
      <c r="M217" s="24">
        <v>18.989999999999998</v>
      </c>
      <c r="N217">
        <v>1</v>
      </c>
      <c r="O217" s="24">
        <f>IF(COUNTIF($A$2:A217,A217)=1,SUMIFS(Export!$M$2:$M$662,Export!$A$2:$A$662,Export!$A217),"")</f>
        <v>515.94000000000005</v>
      </c>
      <c r="P217" t="str">
        <f>TEXT(Export!$B217,"ddd")</f>
        <v>Sat</v>
      </c>
      <c r="Q217">
        <f>1/COUNTIF(Export!$A$2:$A$662,Export!$A217)</f>
        <v>0.25</v>
      </c>
    </row>
    <row r="218" spans="1:17" x14ac:dyDescent="0.25">
      <c r="A218">
        <v>201985</v>
      </c>
      <c r="B218" s="5">
        <v>45486</v>
      </c>
      <c r="C218">
        <v>120066</v>
      </c>
      <c r="D218">
        <v>200549</v>
      </c>
      <c r="E218" t="s">
        <v>95</v>
      </c>
      <c r="F218" t="s">
        <v>94</v>
      </c>
      <c r="G218">
        <v>2</v>
      </c>
      <c r="H218" s="22">
        <v>18.989999999999998</v>
      </c>
      <c r="I218" t="s">
        <v>93</v>
      </c>
      <c r="J218" t="s">
        <v>6</v>
      </c>
      <c r="K218" s="23" t="s">
        <v>6</v>
      </c>
      <c r="L218" s="22">
        <v>0</v>
      </c>
      <c r="M218" s="24">
        <v>37.979999999999997</v>
      </c>
      <c r="N218">
        <v>2</v>
      </c>
      <c r="O218" s="24" t="str">
        <f>IF(COUNTIF($A$2:A218,A218)=1,SUMIFS(Export!$M$2:$M$662,Export!$A$2:$A$662,Export!$A218),"")</f>
        <v/>
      </c>
      <c r="P218" t="str">
        <f>TEXT(Export!$B218,"ddd")</f>
        <v>Sat</v>
      </c>
      <c r="Q218">
        <f>1/COUNTIF(Export!$A$2:$A$662,Export!$A218)</f>
        <v>0.25</v>
      </c>
    </row>
    <row r="219" spans="1:17" x14ac:dyDescent="0.25">
      <c r="A219">
        <v>201985</v>
      </c>
      <c r="B219" s="5">
        <v>45486</v>
      </c>
      <c r="C219">
        <v>120066</v>
      </c>
      <c r="D219">
        <v>200559</v>
      </c>
      <c r="E219" t="s">
        <v>95</v>
      </c>
      <c r="F219" t="s">
        <v>97</v>
      </c>
      <c r="G219">
        <v>3</v>
      </c>
      <c r="H219" s="22">
        <v>59.99</v>
      </c>
      <c r="I219" t="s">
        <v>93</v>
      </c>
      <c r="J219" t="s">
        <v>6</v>
      </c>
      <c r="K219" s="23" t="s">
        <v>6</v>
      </c>
      <c r="L219" s="22">
        <v>0</v>
      </c>
      <c r="M219" s="24">
        <v>179.97</v>
      </c>
      <c r="N219">
        <v>4</v>
      </c>
      <c r="O219" s="24" t="str">
        <f>IF(COUNTIF($A$2:A219,A219)=1,SUMIFS(Export!$M$2:$M$662,Export!$A$2:$A$662,Export!$A219),"")</f>
        <v/>
      </c>
      <c r="P219" t="str">
        <f>TEXT(Export!$B219,"ddd")</f>
        <v>Sat</v>
      </c>
      <c r="Q219">
        <f>1/COUNTIF(Export!$A$2:$A$662,Export!$A219)</f>
        <v>0.25</v>
      </c>
    </row>
    <row r="220" spans="1:17" x14ac:dyDescent="0.25">
      <c r="A220">
        <v>201985</v>
      </c>
      <c r="B220" s="5">
        <v>45486</v>
      </c>
      <c r="C220">
        <v>120066</v>
      </c>
      <c r="D220">
        <v>100253</v>
      </c>
      <c r="E220" t="s">
        <v>98</v>
      </c>
      <c r="F220" t="s">
        <v>48</v>
      </c>
      <c r="G220">
        <v>1</v>
      </c>
      <c r="H220" s="22">
        <v>279</v>
      </c>
      <c r="I220" t="s">
        <v>93</v>
      </c>
      <c r="J220" t="s">
        <v>6</v>
      </c>
      <c r="K220" s="23" t="s">
        <v>6</v>
      </c>
      <c r="L220" s="22">
        <v>0</v>
      </c>
      <c r="M220" s="24">
        <v>279</v>
      </c>
      <c r="N220">
        <v>3</v>
      </c>
      <c r="O220" s="24" t="str">
        <f>IF(COUNTIF($A$2:A220,A220)=1,SUMIFS(Export!$M$2:$M$662,Export!$A$2:$A$662,Export!$A220),"")</f>
        <v/>
      </c>
      <c r="P220" t="str">
        <f>TEXT(Export!$B220,"ddd")</f>
        <v>Sat</v>
      </c>
      <c r="Q220">
        <f>1/COUNTIF(Export!$A$2:$A$662,Export!$A220)</f>
        <v>0.25</v>
      </c>
    </row>
    <row r="221" spans="1:17" x14ac:dyDescent="0.25">
      <c r="A221">
        <v>201986</v>
      </c>
      <c r="B221" s="5">
        <v>45492</v>
      </c>
      <c r="C221">
        <v>114740</v>
      </c>
      <c r="D221">
        <v>200549</v>
      </c>
      <c r="E221" t="s">
        <v>95</v>
      </c>
      <c r="F221" t="s">
        <v>94</v>
      </c>
      <c r="G221">
        <v>1</v>
      </c>
      <c r="H221" s="22">
        <v>18.989999999999998</v>
      </c>
      <c r="I221" t="s">
        <v>93</v>
      </c>
      <c r="J221" t="s">
        <v>6</v>
      </c>
      <c r="K221" s="23" t="s">
        <v>6</v>
      </c>
      <c r="L221" s="22">
        <v>0</v>
      </c>
      <c r="M221" s="24">
        <v>18.989999999999998</v>
      </c>
      <c r="N221">
        <v>1</v>
      </c>
      <c r="O221" s="24">
        <f>IF(COUNTIF($A$2:A221,A221)=1,SUMIFS(Export!$M$2:$M$662,Export!$A$2:$A$662,Export!$A221),"")</f>
        <v>18.989999999999998</v>
      </c>
      <c r="P221" t="str">
        <f>TEXT(Export!$B221,"ddd")</f>
        <v>Fri</v>
      </c>
      <c r="Q221">
        <f>1/COUNTIF(Export!$A$2:$A$662,Export!$A221)</f>
        <v>1</v>
      </c>
    </row>
    <row r="222" spans="1:17" x14ac:dyDescent="0.25">
      <c r="A222">
        <v>201987</v>
      </c>
      <c r="B222" s="5">
        <v>45487</v>
      </c>
      <c r="C222">
        <v>108268</v>
      </c>
      <c r="D222">
        <v>100256</v>
      </c>
      <c r="E222" t="s">
        <v>98</v>
      </c>
      <c r="F222" t="s">
        <v>54</v>
      </c>
      <c r="G222">
        <v>1</v>
      </c>
      <c r="H222" s="22">
        <v>1499</v>
      </c>
      <c r="I222" t="s">
        <v>93</v>
      </c>
      <c r="J222" t="s">
        <v>6</v>
      </c>
      <c r="K222" s="23" t="s">
        <v>6</v>
      </c>
      <c r="L222" s="22">
        <v>0</v>
      </c>
      <c r="M222" s="24">
        <v>1499</v>
      </c>
      <c r="N222">
        <v>3</v>
      </c>
      <c r="O222" s="24">
        <f>IF(COUNTIF($A$2:A222,A222)=1,SUMIFS(Export!$M$2:$M$662,Export!$A$2:$A$662,Export!$A222),"")</f>
        <v>1762.99</v>
      </c>
      <c r="P222" t="str">
        <f>TEXT(Export!$B222,"ddd")</f>
        <v>Sun</v>
      </c>
      <c r="Q222">
        <f>1/COUNTIF(Export!$A$2:$A$662,Export!$A222)</f>
        <v>0.33333333333333331</v>
      </c>
    </row>
    <row r="223" spans="1:17" x14ac:dyDescent="0.25">
      <c r="A223">
        <v>201987</v>
      </c>
      <c r="B223" s="5">
        <v>45487</v>
      </c>
      <c r="C223">
        <v>108268</v>
      </c>
      <c r="D223">
        <v>200556</v>
      </c>
      <c r="E223" t="s">
        <v>95</v>
      </c>
      <c r="F223" t="s">
        <v>96</v>
      </c>
      <c r="G223">
        <v>1</v>
      </c>
      <c r="H223" s="22">
        <v>64.989999999999995</v>
      </c>
      <c r="I223" t="s">
        <v>93</v>
      </c>
      <c r="J223" t="s">
        <v>6</v>
      </c>
      <c r="K223" s="23" t="s">
        <v>6</v>
      </c>
      <c r="L223" s="22">
        <v>0</v>
      </c>
      <c r="M223" s="24">
        <v>64.989999999999995</v>
      </c>
      <c r="N223">
        <v>4</v>
      </c>
      <c r="O223" s="24" t="str">
        <f>IF(COUNTIF($A$2:A223,A223)=1,SUMIFS(Export!$M$2:$M$662,Export!$A$2:$A$662,Export!$A223),"")</f>
        <v/>
      </c>
      <c r="P223" t="str">
        <f>TEXT(Export!$B223,"ddd")</f>
        <v>Sun</v>
      </c>
      <c r="Q223">
        <f>1/COUNTIF(Export!$A$2:$A$662,Export!$A223)</f>
        <v>0.33333333333333331</v>
      </c>
    </row>
    <row r="224" spans="1:17" x14ac:dyDescent="0.25">
      <c r="A224">
        <v>201987</v>
      </c>
      <c r="B224" s="5">
        <v>45487</v>
      </c>
      <c r="C224">
        <v>108268</v>
      </c>
      <c r="D224">
        <v>100248</v>
      </c>
      <c r="E224" t="s">
        <v>98</v>
      </c>
      <c r="F224" t="s">
        <v>37</v>
      </c>
      <c r="G224">
        <v>1</v>
      </c>
      <c r="H224" s="22">
        <v>199</v>
      </c>
      <c r="I224" t="s">
        <v>93</v>
      </c>
      <c r="J224" t="s">
        <v>6</v>
      </c>
      <c r="K224" s="23" t="s">
        <v>6</v>
      </c>
      <c r="L224" s="22">
        <v>0</v>
      </c>
      <c r="M224" s="24">
        <v>199</v>
      </c>
      <c r="N224">
        <v>2</v>
      </c>
      <c r="O224" s="24" t="str">
        <f>IF(COUNTIF($A$2:A224,A224)=1,SUMIFS(Export!$M$2:$M$662,Export!$A$2:$A$662,Export!$A224),"")</f>
        <v/>
      </c>
      <c r="P224" t="str">
        <f>TEXT(Export!$B224,"ddd")</f>
        <v>Sun</v>
      </c>
      <c r="Q224">
        <f>1/COUNTIF(Export!$A$2:$A$662,Export!$A224)</f>
        <v>0.33333333333333331</v>
      </c>
    </row>
    <row r="225" spans="1:17" x14ac:dyDescent="0.25">
      <c r="A225">
        <v>201988</v>
      </c>
      <c r="B225" s="5">
        <v>45493</v>
      </c>
      <c r="C225">
        <v>102376</v>
      </c>
      <c r="D225">
        <v>200559</v>
      </c>
      <c r="E225" t="s">
        <v>95</v>
      </c>
      <c r="F225" t="s">
        <v>97</v>
      </c>
      <c r="G225">
        <v>1</v>
      </c>
      <c r="H225" s="22">
        <v>59.99</v>
      </c>
      <c r="I225" t="s">
        <v>93</v>
      </c>
      <c r="J225" t="s">
        <v>6</v>
      </c>
      <c r="K225" s="23" t="s">
        <v>6</v>
      </c>
      <c r="L225" s="22">
        <v>0</v>
      </c>
      <c r="M225" s="24">
        <v>59.99</v>
      </c>
      <c r="N225">
        <v>4</v>
      </c>
      <c r="O225" s="24">
        <f>IF(COUNTIF($A$2:A225,A225)=1,SUMIFS(Export!$M$2:$M$662,Export!$A$2:$A$662,Export!$A225),"")</f>
        <v>59.99</v>
      </c>
      <c r="P225" t="str">
        <f>TEXT(Export!$B225,"ddd")</f>
        <v>Sat</v>
      </c>
      <c r="Q225">
        <f>1/COUNTIF(Export!$A$2:$A$662,Export!$A225)</f>
        <v>1</v>
      </c>
    </row>
    <row r="226" spans="1:17" x14ac:dyDescent="0.25">
      <c r="A226">
        <v>201989</v>
      </c>
      <c r="B226" s="5">
        <v>45493</v>
      </c>
      <c r="C226">
        <v>110397</v>
      </c>
      <c r="D226">
        <v>100252</v>
      </c>
      <c r="E226" t="s">
        <v>98</v>
      </c>
      <c r="F226" t="s">
        <v>33</v>
      </c>
      <c r="G226">
        <v>1</v>
      </c>
      <c r="H226" s="22">
        <v>449</v>
      </c>
      <c r="I226" t="s">
        <v>93</v>
      </c>
      <c r="J226" t="s">
        <v>6</v>
      </c>
      <c r="K226" s="23" t="s">
        <v>6</v>
      </c>
      <c r="L226" s="22">
        <v>0</v>
      </c>
      <c r="M226" s="24">
        <v>449</v>
      </c>
      <c r="N226">
        <v>2</v>
      </c>
      <c r="O226" s="24">
        <f>IF(COUNTIF($A$2:A226,A226)=1,SUMIFS(Export!$M$2:$M$662,Export!$A$2:$A$662,Export!$A226),"")</f>
        <v>449</v>
      </c>
      <c r="P226" t="str">
        <f>TEXT(Export!$B226,"ddd")</f>
        <v>Sat</v>
      </c>
      <c r="Q226">
        <f>1/COUNTIF(Export!$A$2:$A$662,Export!$A226)</f>
        <v>1</v>
      </c>
    </row>
    <row r="227" spans="1:17" x14ac:dyDescent="0.25">
      <c r="A227">
        <v>201990</v>
      </c>
      <c r="B227" s="5">
        <v>45482</v>
      </c>
      <c r="C227">
        <v>103467</v>
      </c>
      <c r="D227">
        <v>100257</v>
      </c>
      <c r="E227" t="s">
        <v>98</v>
      </c>
      <c r="F227" t="s">
        <v>43</v>
      </c>
      <c r="G227">
        <v>2</v>
      </c>
      <c r="H227" s="22">
        <v>379</v>
      </c>
      <c r="I227" t="s">
        <v>93</v>
      </c>
      <c r="J227" t="s">
        <v>6</v>
      </c>
      <c r="K227" s="23" t="s">
        <v>6</v>
      </c>
      <c r="L227" s="22">
        <v>0</v>
      </c>
      <c r="M227" s="24">
        <v>758</v>
      </c>
      <c r="N227">
        <v>2</v>
      </c>
      <c r="O227" s="24">
        <f>IF(COUNTIF($A$2:A227,A227)=1,SUMIFS(Export!$M$2:$M$662,Export!$A$2:$A$662,Export!$A227),"")</f>
        <v>1907.95</v>
      </c>
      <c r="P227" t="str">
        <f>TEXT(Export!$B227,"ddd")</f>
        <v>Tue</v>
      </c>
      <c r="Q227">
        <f>1/COUNTIF(Export!$A$2:$A$662,Export!$A227)</f>
        <v>0.2</v>
      </c>
    </row>
    <row r="228" spans="1:17" x14ac:dyDescent="0.25">
      <c r="A228">
        <v>201990</v>
      </c>
      <c r="B228" s="5">
        <v>45482</v>
      </c>
      <c r="C228">
        <v>103467</v>
      </c>
      <c r="D228">
        <v>200559</v>
      </c>
      <c r="E228" t="s">
        <v>95</v>
      </c>
      <c r="F228" t="s">
        <v>97</v>
      </c>
      <c r="G228">
        <v>2</v>
      </c>
      <c r="H228" s="22">
        <v>59.99</v>
      </c>
      <c r="I228" t="s">
        <v>93</v>
      </c>
      <c r="J228" t="s">
        <v>6</v>
      </c>
      <c r="K228" s="23" t="s">
        <v>6</v>
      </c>
      <c r="L228" s="22">
        <v>0</v>
      </c>
      <c r="M228" s="24">
        <v>119.98</v>
      </c>
      <c r="N228">
        <v>1</v>
      </c>
      <c r="O228" s="24" t="str">
        <f>IF(COUNTIF($A$2:A228,A228)=1,SUMIFS(Export!$M$2:$M$662,Export!$A$2:$A$662,Export!$A228),"")</f>
        <v/>
      </c>
      <c r="P228" t="str">
        <f>TEXT(Export!$B228,"ddd")</f>
        <v>Tue</v>
      </c>
      <c r="Q228">
        <f>1/COUNTIF(Export!$A$2:$A$662,Export!$A228)</f>
        <v>0.2</v>
      </c>
    </row>
    <row r="229" spans="1:17" x14ac:dyDescent="0.25">
      <c r="A229">
        <v>201990</v>
      </c>
      <c r="B229" s="5">
        <v>45482</v>
      </c>
      <c r="C229">
        <v>103467</v>
      </c>
      <c r="D229">
        <v>300187</v>
      </c>
      <c r="E229" t="s">
        <v>92</v>
      </c>
      <c r="F229" t="s">
        <v>110</v>
      </c>
      <c r="G229">
        <v>2</v>
      </c>
      <c r="H229" s="22">
        <v>54.99</v>
      </c>
      <c r="I229" t="s">
        <v>93</v>
      </c>
      <c r="J229" t="s">
        <v>6</v>
      </c>
      <c r="K229" s="23" t="s">
        <v>6</v>
      </c>
      <c r="L229" s="22">
        <v>0</v>
      </c>
      <c r="M229" s="24">
        <v>109.98</v>
      </c>
      <c r="N229">
        <v>1</v>
      </c>
      <c r="O229" s="24" t="str">
        <f>IF(COUNTIF($A$2:A229,A229)=1,SUMIFS(Export!$M$2:$M$662,Export!$A$2:$A$662,Export!$A229),"")</f>
        <v/>
      </c>
      <c r="P229" t="str">
        <f>TEXT(Export!$B229,"ddd")</f>
        <v>Tue</v>
      </c>
      <c r="Q229">
        <f>1/COUNTIF(Export!$A$2:$A$662,Export!$A229)</f>
        <v>0.2</v>
      </c>
    </row>
    <row r="230" spans="1:17" x14ac:dyDescent="0.25">
      <c r="A230">
        <v>201990</v>
      </c>
      <c r="B230" s="5">
        <v>45482</v>
      </c>
      <c r="C230">
        <v>103467</v>
      </c>
      <c r="D230">
        <v>300191</v>
      </c>
      <c r="E230" t="s">
        <v>92</v>
      </c>
      <c r="F230" t="s">
        <v>103</v>
      </c>
      <c r="G230">
        <v>1</v>
      </c>
      <c r="H230" s="22">
        <v>21.99</v>
      </c>
      <c r="I230" t="s">
        <v>93</v>
      </c>
      <c r="J230" t="s">
        <v>6</v>
      </c>
      <c r="K230" s="23" t="s">
        <v>6</v>
      </c>
      <c r="L230" s="22">
        <v>0</v>
      </c>
      <c r="M230" s="24">
        <v>21.99</v>
      </c>
      <c r="N230">
        <v>1</v>
      </c>
      <c r="O230" s="24" t="str">
        <f>IF(COUNTIF($A$2:A230,A230)=1,SUMIFS(Export!$M$2:$M$662,Export!$A$2:$A$662,Export!$A230),"")</f>
        <v/>
      </c>
      <c r="P230" t="str">
        <f>TEXT(Export!$B230,"ddd")</f>
        <v>Tue</v>
      </c>
      <c r="Q230">
        <f>1/COUNTIF(Export!$A$2:$A$662,Export!$A230)</f>
        <v>0.2</v>
      </c>
    </row>
    <row r="231" spans="1:17" x14ac:dyDescent="0.25">
      <c r="A231">
        <v>201990</v>
      </c>
      <c r="B231" s="5">
        <v>45482</v>
      </c>
      <c r="C231">
        <v>103467</v>
      </c>
      <c r="D231">
        <v>100252</v>
      </c>
      <c r="E231" t="s">
        <v>98</v>
      </c>
      <c r="F231" t="s">
        <v>33</v>
      </c>
      <c r="G231">
        <v>2</v>
      </c>
      <c r="H231" s="22">
        <v>449</v>
      </c>
      <c r="I231" t="s">
        <v>93</v>
      </c>
      <c r="J231" t="s">
        <v>6</v>
      </c>
      <c r="K231" s="23" t="s">
        <v>6</v>
      </c>
      <c r="L231" s="22">
        <v>0</v>
      </c>
      <c r="M231" s="24">
        <v>898</v>
      </c>
      <c r="N231">
        <v>2</v>
      </c>
      <c r="O231" s="24" t="str">
        <f>IF(COUNTIF($A$2:A231,A231)=1,SUMIFS(Export!$M$2:$M$662,Export!$A$2:$A$662,Export!$A231),"")</f>
        <v/>
      </c>
      <c r="P231" t="str">
        <f>TEXT(Export!$B231,"ddd")</f>
        <v>Tue</v>
      </c>
      <c r="Q231">
        <f>1/COUNTIF(Export!$A$2:$A$662,Export!$A231)</f>
        <v>0.2</v>
      </c>
    </row>
    <row r="232" spans="1:17" x14ac:dyDescent="0.25">
      <c r="A232">
        <v>201991</v>
      </c>
      <c r="B232" s="5">
        <v>45484</v>
      </c>
      <c r="C232">
        <v>121627</v>
      </c>
      <c r="D232">
        <v>100250</v>
      </c>
      <c r="E232" t="s">
        <v>98</v>
      </c>
      <c r="F232" t="s">
        <v>51</v>
      </c>
      <c r="G232">
        <v>1</v>
      </c>
      <c r="H232" s="22">
        <v>189</v>
      </c>
      <c r="I232" t="s">
        <v>93</v>
      </c>
      <c r="J232" t="s">
        <v>6</v>
      </c>
      <c r="K232" s="23" t="s">
        <v>6</v>
      </c>
      <c r="L232" s="22">
        <v>0</v>
      </c>
      <c r="M232" s="24">
        <v>189</v>
      </c>
      <c r="N232">
        <v>3</v>
      </c>
      <c r="O232" s="24">
        <f>IF(COUNTIF($A$2:A232,A232)=1,SUMIFS(Export!$M$2:$M$662,Export!$A$2:$A$662,Export!$A232),"")</f>
        <v>189</v>
      </c>
      <c r="P232" t="str">
        <f>TEXT(Export!$B232,"ddd")</f>
        <v>Thu</v>
      </c>
      <c r="Q232">
        <f>1/COUNTIF(Export!$A$2:$A$662,Export!$A232)</f>
        <v>1</v>
      </c>
    </row>
    <row r="233" spans="1:17" x14ac:dyDescent="0.25">
      <c r="A233">
        <v>201992</v>
      </c>
      <c r="B233" s="5">
        <v>45492</v>
      </c>
      <c r="C233">
        <v>102707</v>
      </c>
      <c r="D233">
        <v>200556</v>
      </c>
      <c r="E233" t="s">
        <v>95</v>
      </c>
      <c r="F233" t="s">
        <v>96</v>
      </c>
      <c r="G233">
        <v>1</v>
      </c>
      <c r="H233" s="22">
        <v>64.989999999999995</v>
      </c>
      <c r="I233" t="s">
        <v>93</v>
      </c>
      <c r="J233" t="s">
        <v>6</v>
      </c>
      <c r="K233" s="23" t="s">
        <v>6</v>
      </c>
      <c r="L233" s="22">
        <v>0</v>
      </c>
      <c r="M233" s="24">
        <v>64.989999999999995</v>
      </c>
      <c r="N233">
        <v>4</v>
      </c>
      <c r="O233" s="24">
        <f>IF(COUNTIF($A$2:A233,A233)=1,SUMIFS(Export!$M$2:$M$662,Export!$A$2:$A$662,Export!$A233),"")</f>
        <v>64.989999999999995</v>
      </c>
      <c r="P233" t="str">
        <f>TEXT(Export!$B233,"ddd")</f>
        <v>Fri</v>
      </c>
      <c r="Q233">
        <f>1/COUNTIF(Export!$A$2:$A$662,Export!$A233)</f>
        <v>1</v>
      </c>
    </row>
    <row r="234" spans="1:17" x14ac:dyDescent="0.25">
      <c r="A234">
        <v>201993</v>
      </c>
      <c r="B234" s="5">
        <v>45486</v>
      </c>
      <c r="C234">
        <v>130011</v>
      </c>
      <c r="D234">
        <v>200549</v>
      </c>
      <c r="E234" t="s">
        <v>95</v>
      </c>
      <c r="F234" t="s">
        <v>94</v>
      </c>
      <c r="G234">
        <v>2</v>
      </c>
      <c r="H234" s="22">
        <v>18.989999999999998</v>
      </c>
      <c r="I234" t="s">
        <v>18</v>
      </c>
      <c r="J234" t="s">
        <v>99</v>
      </c>
      <c r="K234" s="23">
        <v>0.1</v>
      </c>
      <c r="L234" s="22">
        <v>3.798</v>
      </c>
      <c r="M234" s="24">
        <v>34.181999999999995</v>
      </c>
      <c r="N234">
        <v>2</v>
      </c>
      <c r="O234" s="24">
        <f>IF(COUNTIF($A$2:A234,A234)=1,SUMIFS(Export!$M$2:$M$662,Export!$A$2:$A$662,Export!$A234),"")</f>
        <v>34.181999999999995</v>
      </c>
      <c r="P234" t="str">
        <f>TEXT(Export!$B234,"ddd")</f>
        <v>Sat</v>
      </c>
      <c r="Q234">
        <f>1/COUNTIF(Export!$A$2:$A$662,Export!$A234)</f>
        <v>1</v>
      </c>
    </row>
    <row r="235" spans="1:17" x14ac:dyDescent="0.25">
      <c r="A235">
        <v>201994</v>
      </c>
      <c r="B235" s="5">
        <v>45484</v>
      </c>
      <c r="C235">
        <v>109602</v>
      </c>
      <c r="D235">
        <v>100251</v>
      </c>
      <c r="E235" t="s">
        <v>98</v>
      </c>
      <c r="F235" t="s">
        <v>30</v>
      </c>
      <c r="G235">
        <v>3</v>
      </c>
      <c r="H235" s="22">
        <v>399</v>
      </c>
      <c r="I235" t="s">
        <v>93</v>
      </c>
      <c r="J235" t="s">
        <v>6</v>
      </c>
      <c r="K235" s="23" t="s">
        <v>6</v>
      </c>
      <c r="L235" s="22">
        <v>0</v>
      </c>
      <c r="M235" s="24">
        <v>1197</v>
      </c>
      <c r="N235">
        <v>6</v>
      </c>
      <c r="O235" s="24">
        <f>IF(COUNTIF($A$2:A235,A235)=1,SUMIFS(Export!$M$2:$M$662,Export!$A$2:$A$662,Export!$A235),"")</f>
        <v>1306.98</v>
      </c>
      <c r="P235" t="str">
        <f>TEXT(Export!$B235,"ddd")</f>
        <v>Thu</v>
      </c>
      <c r="Q235">
        <f>1/COUNTIF(Export!$A$2:$A$662,Export!$A235)</f>
        <v>0.5</v>
      </c>
    </row>
    <row r="236" spans="1:17" x14ac:dyDescent="0.25">
      <c r="A236">
        <v>201994</v>
      </c>
      <c r="B236" s="5">
        <v>45484</v>
      </c>
      <c r="C236">
        <v>109602</v>
      </c>
      <c r="D236">
        <v>300187</v>
      </c>
      <c r="E236" t="s">
        <v>92</v>
      </c>
      <c r="F236" t="s">
        <v>110</v>
      </c>
      <c r="G236">
        <v>2</v>
      </c>
      <c r="H236" s="22">
        <v>54.99</v>
      </c>
      <c r="I236" t="s">
        <v>93</v>
      </c>
      <c r="J236" t="s">
        <v>6</v>
      </c>
      <c r="K236" s="23" t="s">
        <v>6</v>
      </c>
      <c r="L236" s="22">
        <v>0</v>
      </c>
      <c r="M236" s="24">
        <v>109.98</v>
      </c>
      <c r="N236">
        <v>1</v>
      </c>
      <c r="O236" s="24" t="str">
        <f>IF(COUNTIF($A$2:A236,A236)=1,SUMIFS(Export!$M$2:$M$662,Export!$A$2:$A$662,Export!$A236),"")</f>
        <v/>
      </c>
      <c r="P236" t="str">
        <f>TEXT(Export!$B236,"ddd")</f>
        <v>Thu</v>
      </c>
      <c r="Q236">
        <f>1/COUNTIF(Export!$A$2:$A$662,Export!$A236)</f>
        <v>0.5</v>
      </c>
    </row>
    <row r="237" spans="1:17" x14ac:dyDescent="0.25">
      <c r="A237">
        <v>201995</v>
      </c>
      <c r="B237" s="5">
        <v>45488</v>
      </c>
      <c r="C237">
        <v>106983</v>
      </c>
      <c r="D237">
        <v>100250</v>
      </c>
      <c r="E237" t="s">
        <v>98</v>
      </c>
      <c r="F237" t="s">
        <v>51</v>
      </c>
      <c r="G237">
        <v>3</v>
      </c>
      <c r="H237" s="22">
        <v>189</v>
      </c>
      <c r="I237" t="s">
        <v>93</v>
      </c>
      <c r="J237" t="s">
        <v>6</v>
      </c>
      <c r="K237" s="23" t="s">
        <v>6</v>
      </c>
      <c r="L237" s="22">
        <v>0</v>
      </c>
      <c r="M237" s="24">
        <v>567</v>
      </c>
      <c r="N237">
        <v>7</v>
      </c>
      <c r="O237" s="24">
        <f>IF(COUNTIF($A$2:A237,A237)=1,SUMIFS(Export!$M$2:$M$662,Export!$A$2:$A$662,Export!$A237),"")</f>
        <v>567</v>
      </c>
      <c r="P237" t="str">
        <f>TEXT(Export!$B237,"ddd")</f>
        <v>Mon</v>
      </c>
      <c r="Q237">
        <f>1/COUNTIF(Export!$A$2:$A$662,Export!$A237)</f>
        <v>1</v>
      </c>
    </row>
    <row r="238" spans="1:17" x14ac:dyDescent="0.25">
      <c r="A238">
        <v>201996</v>
      </c>
      <c r="B238" s="5">
        <v>45488</v>
      </c>
      <c r="C238">
        <v>103634</v>
      </c>
      <c r="D238">
        <v>200556</v>
      </c>
      <c r="E238" t="s">
        <v>95</v>
      </c>
      <c r="F238" t="s">
        <v>96</v>
      </c>
      <c r="G238">
        <v>1</v>
      </c>
      <c r="H238" s="22">
        <v>64.989999999999995</v>
      </c>
      <c r="I238" t="s">
        <v>93</v>
      </c>
      <c r="J238" t="s">
        <v>6</v>
      </c>
      <c r="K238" s="23" t="s">
        <v>6</v>
      </c>
      <c r="L238" s="22">
        <v>0</v>
      </c>
      <c r="M238" s="24">
        <v>64.989999999999995</v>
      </c>
      <c r="N238">
        <v>4</v>
      </c>
      <c r="O238" s="24">
        <f>IF(COUNTIF($A$2:A238,A238)=1,SUMIFS(Export!$M$2:$M$662,Export!$A$2:$A$662,Export!$A238),"")</f>
        <v>64.989999999999995</v>
      </c>
      <c r="P238" t="str">
        <f>TEXT(Export!$B238,"ddd")</f>
        <v>Mon</v>
      </c>
      <c r="Q238">
        <f>1/COUNTIF(Export!$A$2:$A$662,Export!$A238)</f>
        <v>1</v>
      </c>
    </row>
    <row r="239" spans="1:17" x14ac:dyDescent="0.25">
      <c r="A239">
        <v>201997</v>
      </c>
      <c r="B239" s="5">
        <v>45492</v>
      </c>
      <c r="C239">
        <v>130814</v>
      </c>
      <c r="D239">
        <v>300187</v>
      </c>
      <c r="E239" t="s">
        <v>92</v>
      </c>
      <c r="F239" t="s">
        <v>110</v>
      </c>
      <c r="G239">
        <v>1</v>
      </c>
      <c r="H239" s="22">
        <v>54.99</v>
      </c>
      <c r="I239" t="s">
        <v>93</v>
      </c>
      <c r="J239" t="s">
        <v>6</v>
      </c>
      <c r="K239" s="23" t="s">
        <v>6</v>
      </c>
      <c r="L239" s="22">
        <v>0</v>
      </c>
      <c r="M239" s="24">
        <v>54.99</v>
      </c>
      <c r="N239">
        <v>4</v>
      </c>
      <c r="O239" s="24">
        <f>IF(COUNTIF($A$2:A239,A239)=1,SUMIFS(Export!$M$2:$M$662,Export!$A$2:$A$662,Export!$A239),"")</f>
        <v>54.99</v>
      </c>
      <c r="P239" t="str">
        <f>TEXT(Export!$B239,"ddd")</f>
        <v>Fri</v>
      </c>
      <c r="Q239">
        <f>1/COUNTIF(Export!$A$2:$A$662,Export!$A239)</f>
        <v>1</v>
      </c>
    </row>
    <row r="240" spans="1:17" x14ac:dyDescent="0.25">
      <c r="A240">
        <v>201998</v>
      </c>
      <c r="B240" s="5">
        <v>45492</v>
      </c>
      <c r="C240">
        <v>103962</v>
      </c>
      <c r="D240">
        <v>100253</v>
      </c>
      <c r="E240" t="s">
        <v>98</v>
      </c>
      <c r="F240" t="s">
        <v>48</v>
      </c>
      <c r="G240">
        <v>1</v>
      </c>
      <c r="H240" s="22">
        <v>279</v>
      </c>
      <c r="I240" t="s">
        <v>93</v>
      </c>
      <c r="J240" t="s">
        <v>6</v>
      </c>
      <c r="K240" s="23" t="s">
        <v>6</v>
      </c>
      <c r="L240" s="22">
        <v>0</v>
      </c>
      <c r="M240" s="24">
        <v>279</v>
      </c>
      <c r="N240">
        <v>2</v>
      </c>
      <c r="O240" s="24">
        <f>IF(COUNTIF($A$2:A240,A240)=1,SUMIFS(Export!$M$2:$M$662,Export!$A$2:$A$662,Export!$A240),"")</f>
        <v>1131.95</v>
      </c>
      <c r="P240" t="str">
        <f>TEXT(Export!$B240,"ddd")</f>
        <v>Fri</v>
      </c>
      <c r="Q240">
        <f>1/COUNTIF(Export!$A$2:$A$662,Export!$A240)</f>
        <v>0.25</v>
      </c>
    </row>
    <row r="241" spans="1:17" x14ac:dyDescent="0.25">
      <c r="A241">
        <v>201998</v>
      </c>
      <c r="B241" s="5">
        <v>45492</v>
      </c>
      <c r="C241">
        <v>103962</v>
      </c>
      <c r="D241">
        <v>200549</v>
      </c>
      <c r="E241" t="s">
        <v>95</v>
      </c>
      <c r="F241" t="s">
        <v>94</v>
      </c>
      <c r="G241">
        <v>1</v>
      </c>
      <c r="H241" s="22">
        <v>18.989999999999998</v>
      </c>
      <c r="I241" t="s">
        <v>93</v>
      </c>
      <c r="J241" t="s">
        <v>6</v>
      </c>
      <c r="K241" s="23" t="s">
        <v>6</v>
      </c>
      <c r="L241" s="22">
        <v>0</v>
      </c>
      <c r="M241" s="24">
        <v>18.989999999999998</v>
      </c>
      <c r="N241">
        <v>1</v>
      </c>
      <c r="O241" s="24" t="str">
        <f>IF(COUNTIF($A$2:A241,A241)=1,SUMIFS(Export!$M$2:$M$662,Export!$A$2:$A$662,Export!$A241),"")</f>
        <v/>
      </c>
      <c r="P241" t="str">
        <f>TEXT(Export!$B241,"ddd")</f>
        <v>Fri</v>
      </c>
      <c r="Q241">
        <f>1/COUNTIF(Export!$A$2:$A$662,Export!$A241)</f>
        <v>0.25</v>
      </c>
    </row>
    <row r="242" spans="1:17" x14ac:dyDescent="0.25">
      <c r="A242">
        <v>201998</v>
      </c>
      <c r="B242" s="5">
        <v>45492</v>
      </c>
      <c r="C242">
        <v>103962</v>
      </c>
      <c r="D242">
        <v>100257</v>
      </c>
      <c r="E242" t="s">
        <v>98</v>
      </c>
      <c r="F242" t="s">
        <v>43</v>
      </c>
      <c r="G242">
        <v>2</v>
      </c>
      <c r="H242" s="22">
        <v>379</v>
      </c>
      <c r="I242" t="s">
        <v>93</v>
      </c>
      <c r="J242" t="s">
        <v>6</v>
      </c>
      <c r="K242" s="23" t="s">
        <v>6</v>
      </c>
      <c r="L242" s="22">
        <v>0</v>
      </c>
      <c r="M242" s="24">
        <v>758</v>
      </c>
      <c r="N242">
        <v>2</v>
      </c>
      <c r="O242" s="24" t="str">
        <f>IF(COUNTIF($A$2:A242,A242)=1,SUMIFS(Export!$M$2:$M$662,Export!$A$2:$A$662,Export!$A242),"")</f>
        <v/>
      </c>
      <c r="P242" t="str">
        <f>TEXT(Export!$B242,"ddd")</f>
        <v>Fri</v>
      </c>
      <c r="Q242">
        <f>1/COUNTIF(Export!$A$2:$A$662,Export!$A242)</f>
        <v>0.25</v>
      </c>
    </row>
    <row r="243" spans="1:17" x14ac:dyDescent="0.25">
      <c r="A243">
        <v>201998</v>
      </c>
      <c r="B243" s="5">
        <v>45492</v>
      </c>
      <c r="C243">
        <v>103962</v>
      </c>
      <c r="D243">
        <v>200558</v>
      </c>
      <c r="E243" t="s">
        <v>95</v>
      </c>
      <c r="F243" t="s">
        <v>105</v>
      </c>
      <c r="G243">
        <v>4</v>
      </c>
      <c r="H243" s="22">
        <v>18.989999999999998</v>
      </c>
      <c r="I243" t="s">
        <v>93</v>
      </c>
      <c r="J243" t="s">
        <v>6</v>
      </c>
      <c r="K243" s="23" t="s">
        <v>6</v>
      </c>
      <c r="L243" s="22">
        <v>0</v>
      </c>
      <c r="M243" s="24">
        <v>75.959999999999994</v>
      </c>
      <c r="N243">
        <v>2</v>
      </c>
      <c r="O243" s="24" t="str">
        <f>IF(COUNTIF($A$2:A243,A243)=1,SUMIFS(Export!$M$2:$M$662,Export!$A$2:$A$662,Export!$A243),"")</f>
        <v/>
      </c>
      <c r="P243" t="str">
        <f>TEXT(Export!$B243,"ddd")</f>
        <v>Fri</v>
      </c>
      <c r="Q243">
        <f>1/COUNTIF(Export!$A$2:$A$662,Export!$A243)</f>
        <v>0.25</v>
      </c>
    </row>
    <row r="244" spans="1:17" x14ac:dyDescent="0.25">
      <c r="A244">
        <v>201999</v>
      </c>
      <c r="B244" s="5">
        <v>45486</v>
      </c>
      <c r="C244">
        <v>110941</v>
      </c>
      <c r="D244">
        <v>300185</v>
      </c>
      <c r="E244" t="s">
        <v>92</v>
      </c>
      <c r="F244" t="s">
        <v>101</v>
      </c>
      <c r="G244">
        <v>1</v>
      </c>
      <c r="H244" s="22">
        <v>29.99</v>
      </c>
      <c r="I244" t="s">
        <v>18</v>
      </c>
      <c r="J244" t="s">
        <v>99</v>
      </c>
      <c r="K244" s="23">
        <v>0.1</v>
      </c>
      <c r="L244" s="22">
        <v>2.9990000000000001</v>
      </c>
      <c r="M244" s="24">
        <v>26.991</v>
      </c>
      <c r="N244">
        <v>2</v>
      </c>
      <c r="O244" s="24">
        <f>IF(COUNTIF($A$2:A244,A244)=1,SUMIFS(Export!$M$2:$M$662,Export!$A$2:$A$662,Export!$A244),"")</f>
        <v>26.991</v>
      </c>
      <c r="P244" t="str">
        <f>TEXT(Export!$B244,"ddd")</f>
        <v>Sat</v>
      </c>
      <c r="Q244">
        <f>1/COUNTIF(Export!$A$2:$A$662,Export!$A244)</f>
        <v>1</v>
      </c>
    </row>
    <row r="245" spans="1:17" x14ac:dyDescent="0.25">
      <c r="A245">
        <v>202000</v>
      </c>
      <c r="B245" s="5">
        <v>45483</v>
      </c>
      <c r="C245">
        <v>105602</v>
      </c>
      <c r="D245">
        <v>300185</v>
      </c>
      <c r="E245" t="s">
        <v>92</v>
      </c>
      <c r="F245" t="s">
        <v>101</v>
      </c>
      <c r="G245">
        <v>4</v>
      </c>
      <c r="H245" s="22">
        <v>29.99</v>
      </c>
      <c r="I245" t="s">
        <v>93</v>
      </c>
      <c r="J245" t="s">
        <v>6</v>
      </c>
      <c r="K245" s="23" t="s">
        <v>6</v>
      </c>
      <c r="L245" s="22">
        <v>0</v>
      </c>
      <c r="M245" s="24">
        <v>119.96</v>
      </c>
      <c r="N245">
        <v>4</v>
      </c>
      <c r="O245" s="24">
        <f>IF(COUNTIF($A$2:A245,A245)=1,SUMIFS(Export!$M$2:$M$662,Export!$A$2:$A$662,Export!$A245),"")</f>
        <v>568.96</v>
      </c>
      <c r="P245" t="str">
        <f>TEXT(Export!$B245,"ddd")</f>
        <v>Wed</v>
      </c>
      <c r="Q245">
        <f>1/COUNTIF(Export!$A$2:$A$662,Export!$A245)</f>
        <v>0.5</v>
      </c>
    </row>
    <row r="246" spans="1:17" x14ac:dyDescent="0.25">
      <c r="A246">
        <v>202000</v>
      </c>
      <c r="B246" s="5">
        <v>45483</v>
      </c>
      <c r="C246">
        <v>105602</v>
      </c>
      <c r="D246">
        <v>100252</v>
      </c>
      <c r="E246" t="s">
        <v>98</v>
      </c>
      <c r="F246" t="s">
        <v>33</v>
      </c>
      <c r="G246">
        <v>1</v>
      </c>
      <c r="H246" s="22">
        <v>449</v>
      </c>
      <c r="I246" t="s">
        <v>93</v>
      </c>
      <c r="J246" t="s">
        <v>6</v>
      </c>
      <c r="K246" s="23" t="s">
        <v>6</v>
      </c>
      <c r="L246" s="22">
        <v>0</v>
      </c>
      <c r="M246" s="24">
        <v>449</v>
      </c>
      <c r="N246">
        <v>6</v>
      </c>
      <c r="O246" s="24" t="str">
        <f>IF(COUNTIF($A$2:A246,A246)=1,SUMIFS(Export!$M$2:$M$662,Export!$A$2:$A$662,Export!$A246),"")</f>
        <v/>
      </c>
      <c r="P246" t="str">
        <f>TEXT(Export!$B246,"ddd")</f>
        <v>Wed</v>
      </c>
      <c r="Q246">
        <f>1/COUNTIF(Export!$A$2:$A$662,Export!$A246)</f>
        <v>0.5</v>
      </c>
    </row>
    <row r="247" spans="1:17" x14ac:dyDescent="0.25">
      <c r="A247">
        <v>202001</v>
      </c>
      <c r="B247" s="5">
        <v>45488</v>
      </c>
      <c r="C247">
        <v>131405</v>
      </c>
      <c r="D247">
        <v>300185</v>
      </c>
      <c r="E247" t="s">
        <v>92</v>
      </c>
      <c r="F247" t="s">
        <v>101</v>
      </c>
      <c r="G247">
        <v>1</v>
      </c>
      <c r="H247" s="22">
        <v>29.99</v>
      </c>
      <c r="I247" t="s">
        <v>18</v>
      </c>
      <c r="J247" t="s">
        <v>99</v>
      </c>
      <c r="K247" s="23">
        <v>0.1</v>
      </c>
      <c r="L247" s="22">
        <v>2.9990000000000001</v>
      </c>
      <c r="M247" s="24">
        <v>26.991</v>
      </c>
      <c r="N247">
        <v>1</v>
      </c>
      <c r="O247" s="24">
        <f>IF(COUNTIF($A$2:A247,A247)=1,SUMIFS(Export!$M$2:$M$662,Export!$A$2:$A$662,Export!$A247),"")</f>
        <v>188.94599999999997</v>
      </c>
      <c r="P247" t="str">
        <f>TEXT(Export!$B247,"ddd")</f>
        <v>Mon</v>
      </c>
      <c r="Q247">
        <f>1/COUNTIF(Export!$A$2:$A$662,Export!$A247)</f>
        <v>0.25</v>
      </c>
    </row>
    <row r="248" spans="1:17" x14ac:dyDescent="0.25">
      <c r="A248">
        <v>202001</v>
      </c>
      <c r="B248" s="5">
        <v>45488</v>
      </c>
      <c r="C248">
        <v>131405</v>
      </c>
      <c r="D248">
        <v>200559</v>
      </c>
      <c r="E248" t="s">
        <v>95</v>
      </c>
      <c r="F248" t="s">
        <v>97</v>
      </c>
      <c r="G248">
        <v>1</v>
      </c>
      <c r="H248" s="22">
        <v>59.99</v>
      </c>
      <c r="I248" t="s">
        <v>18</v>
      </c>
      <c r="J248" t="s">
        <v>99</v>
      </c>
      <c r="K248" s="23">
        <v>0.1</v>
      </c>
      <c r="L248" s="22">
        <v>5.9990000000000006</v>
      </c>
      <c r="M248" s="24">
        <v>53.991</v>
      </c>
      <c r="N248">
        <v>2</v>
      </c>
      <c r="O248" s="24" t="str">
        <f>IF(COUNTIF($A$2:A248,A248)=1,SUMIFS(Export!$M$2:$M$662,Export!$A$2:$A$662,Export!$A248),"")</f>
        <v/>
      </c>
      <c r="P248" t="str">
        <f>TEXT(Export!$B248,"ddd")</f>
        <v>Mon</v>
      </c>
      <c r="Q248">
        <f>1/COUNTIF(Export!$A$2:$A$662,Export!$A248)</f>
        <v>0.25</v>
      </c>
    </row>
    <row r="249" spans="1:17" x14ac:dyDescent="0.25">
      <c r="A249">
        <v>202001</v>
      </c>
      <c r="B249" s="5">
        <v>45488</v>
      </c>
      <c r="C249">
        <v>131405</v>
      </c>
      <c r="D249">
        <v>200553</v>
      </c>
      <c r="E249" t="s">
        <v>95</v>
      </c>
      <c r="F249" t="s">
        <v>107</v>
      </c>
      <c r="G249">
        <v>3</v>
      </c>
      <c r="H249" s="22">
        <v>29.99</v>
      </c>
      <c r="I249" t="s">
        <v>18</v>
      </c>
      <c r="J249" t="s">
        <v>99</v>
      </c>
      <c r="K249" s="23">
        <v>0.1</v>
      </c>
      <c r="L249" s="22">
        <v>8.9969999999999999</v>
      </c>
      <c r="M249" s="24">
        <v>80.972999999999999</v>
      </c>
      <c r="N249">
        <v>4</v>
      </c>
      <c r="O249" s="24" t="str">
        <f>IF(COUNTIF($A$2:A249,A249)=1,SUMIFS(Export!$M$2:$M$662,Export!$A$2:$A$662,Export!$A249),"")</f>
        <v/>
      </c>
      <c r="P249" t="str">
        <f>TEXT(Export!$B249,"ddd")</f>
        <v>Mon</v>
      </c>
      <c r="Q249">
        <f>1/COUNTIF(Export!$A$2:$A$662,Export!$A249)</f>
        <v>0.25</v>
      </c>
    </row>
    <row r="250" spans="1:17" x14ac:dyDescent="0.25">
      <c r="A250">
        <v>202001</v>
      </c>
      <c r="B250" s="5">
        <v>45488</v>
      </c>
      <c r="C250">
        <v>131405</v>
      </c>
      <c r="D250">
        <v>300185</v>
      </c>
      <c r="E250" t="s">
        <v>92</v>
      </c>
      <c r="F250" t="s">
        <v>101</v>
      </c>
      <c r="G250">
        <v>1</v>
      </c>
      <c r="H250" s="22">
        <v>29.99</v>
      </c>
      <c r="I250" t="s">
        <v>18</v>
      </c>
      <c r="J250" t="s">
        <v>99</v>
      </c>
      <c r="K250" s="23">
        <v>0.1</v>
      </c>
      <c r="L250" s="22">
        <v>2.9990000000000001</v>
      </c>
      <c r="M250" s="24">
        <v>26.991</v>
      </c>
      <c r="N250">
        <v>3</v>
      </c>
      <c r="O250" s="24" t="str">
        <f>IF(COUNTIF($A$2:A250,A250)=1,SUMIFS(Export!$M$2:$M$662,Export!$A$2:$A$662,Export!$A250),"")</f>
        <v/>
      </c>
      <c r="P250" t="str">
        <f>TEXT(Export!$B250,"ddd")</f>
        <v>Mon</v>
      </c>
      <c r="Q250">
        <f>1/COUNTIF(Export!$A$2:$A$662,Export!$A250)</f>
        <v>0.25</v>
      </c>
    </row>
    <row r="251" spans="1:17" x14ac:dyDescent="0.25">
      <c r="A251">
        <v>202002</v>
      </c>
      <c r="B251" s="5">
        <v>45493</v>
      </c>
      <c r="C251">
        <v>116404</v>
      </c>
      <c r="D251">
        <v>100253</v>
      </c>
      <c r="E251" t="s">
        <v>98</v>
      </c>
      <c r="F251" t="s">
        <v>48</v>
      </c>
      <c r="G251">
        <v>1</v>
      </c>
      <c r="H251" s="22">
        <v>279</v>
      </c>
      <c r="I251" t="s">
        <v>93</v>
      </c>
      <c r="J251" t="s">
        <v>6</v>
      </c>
      <c r="K251" s="23" t="s">
        <v>6</v>
      </c>
      <c r="L251" s="22">
        <v>0</v>
      </c>
      <c r="M251" s="24">
        <v>279</v>
      </c>
      <c r="N251">
        <v>7</v>
      </c>
      <c r="O251" s="24">
        <f>IF(COUNTIF($A$2:A251,A251)=1,SUMIFS(Export!$M$2:$M$662,Export!$A$2:$A$662,Export!$A251),"")</f>
        <v>279</v>
      </c>
      <c r="P251" t="str">
        <f>TEXT(Export!$B251,"ddd")</f>
        <v>Sat</v>
      </c>
      <c r="Q251">
        <f>1/COUNTIF(Export!$A$2:$A$662,Export!$A251)</f>
        <v>1</v>
      </c>
    </row>
    <row r="252" spans="1:17" x14ac:dyDescent="0.25">
      <c r="A252">
        <v>202003</v>
      </c>
      <c r="B252" s="5">
        <v>45485</v>
      </c>
      <c r="C252">
        <v>131370</v>
      </c>
      <c r="D252">
        <v>200558</v>
      </c>
      <c r="E252" t="s">
        <v>95</v>
      </c>
      <c r="F252" t="s">
        <v>105</v>
      </c>
      <c r="G252">
        <v>1</v>
      </c>
      <c r="H252" s="22">
        <v>18.989999999999998</v>
      </c>
      <c r="I252" t="s">
        <v>93</v>
      </c>
      <c r="J252" t="s">
        <v>6</v>
      </c>
      <c r="K252" s="23" t="s">
        <v>6</v>
      </c>
      <c r="L252" s="22">
        <v>0</v>
      </c>
      <c r="M252" s="24">
        <v>18.989999999999998</v>
      </c>
      <c r="N252">
        <v>1</v>
      </c>
      <c r="O252" s="24">
        <f>IF(COUNTIF($A$2:A252,A252)=1,SUMIFS(Export!$M$2:$M$662,Export!$A$2:$A$662,Export!$A252),"")</f>
        <v>18.989999999999998</v>
      </c>
      <c r="P252" t="str">
        <f>TEXT(Export!$B252,"ddd")</f>
        <v>Fri</v>
      </c>
      <c r="Q252">
        <f>1/COUNTIF(Export!$A$2:$A$662,Export!$A252)</f>
        <v>1</v>
      </c>
    </row>
    <row r="253" spans="1:17" x14ac:dyDescent="0.25">
      <c r="A253">
        <v>202004</v>
      </c>
      <c r="B253" s="5">
        <v>45493</v>
      </c>
      <c r="C253">
        <v>108698</v>
      </c>
      <c r="D253">
        <v>300191</v>
      </c>
      <c r="E253" t="s">
        <v>92</v>
      </c>
      <c r="F253" t="s">
        <v>103</v>
      </c>
      <c r="G253">
        <v>1</v>
      </c>
      <c r="H253" s="22">
        <v>21.99</v>
      </c>
      <c r="I253" t="s">
        <v>18</v>
      </c>
      <c r="J253" t="s">
        <v>99</v>
      </c>
      <c r="K253" s="23">
        <v>0.1</v>
      </c>
      <c r="L253" s="22">
        <v>2.1989999999999998</v>
      </c>
      <c r="M253" s="24">
        <v>19.790999999999997</v>
      </c>
      <c r="N253">
        <v>3</v>
      </c>
      <c r="O253" s="24">
        <f>IF(COUNTIF($A$2:A253,A253)=1,SUMIFS(Export!$M$2:$M$662,Export!$A$2:$A$662,Export!$A253),"")</f>
        <v>19.790999999999997</v>
      </c>
      <c r="P253" t="str">
        <f>TEXT(Export!$B253,"ddd")</f>
        <v>Sat</v>
      </c>
      <c r="Q253">
        <f>1/COUNTIF(Export!$A$2:$A$662,Export!$A253)</f>
        <v>1</v>
      </c>
    </row>
    <row r="254" spans="1:17" x14ac:dyDescent="0.25">
      <c r="A254">
        <v>202005</v>
      </c>
      <c r="B254" s="5">
        <v>45485</v>
      </c>
      <c r="C254">
        <v>120115</v>
      </c>
      <c r="D254">
        <v>300190</v>
      </c>
      <c r="E254" t="s">
        <v>92</v>
      </c>
      <c r="F254" t="s">
        <v>91</v>
      </c>
      <c r="G254">
        <v>4</v>
      </c>
      <c r="H254" s="22">
        <v>35.99</v>
      </c>
      <c r="I254" t="s">
        <v>93</v>
      </c>
      <c r="J254" t="s">
        <v>6</v>
      </c>
      <c r="K254" s="23" t="s">
        <v>6</v>
      </c>
      <c r="L254" s="22">
        <v>0</v>
      </c>
      <c r="M254" s="24">
        <v>143.96</v>
      </c>
      <c r="N254">
        <v>2</v>
      </c>
      <c r="O254" s="24">
        <f>IF(COUNTIF($A$2:A254,A254)=1,SUMIFS(Export!$M$2:$M$662,Export!$A$2:$A$662,Export!$A254),"")</f>
        <v>1396.9</v>
      </c>
      <c r="P254" t="str">
        <f>TEXT(Export!$B254,"ddd")</f>
        <v>Fri</v>
      </c>
      <c r="Q254">
        <f>1/COUNTIF(Export!$A$2:$A$662,Export!$A254)</f>
        <v>0.16666666666666666</v>
      </c>
    </row>
    <row r="255" spans="1:17" x14ac:dyDescent="0.25">
      <c r="A255">
        <v>202005</v>
      </c>
      <c r="B255" s="5">
        <v>45485</v>
      </c>
      <c r="C255">
        <v>120115</v>
      </c>
      <c r="D255">
        <v>200556</v>
      </c>
      <c r="E255" t="s">
        <v>95</v>
      </c>
      <c r="F255" t="s">
        <v>96</v>
      </c>
      <c r="G255">
        <v>4</v>
      </c>
      <c r="H255" s="22">
        <v>64.989999999999995</v>
      </c>
      <c r="I255" t="s">
        <v>93</v>
      </c>
      <c r="J255" t="s">
        <v>6</v>
      </c>
      <c r="K255" s="23" t="s">
        <v>6</v>
      </c>
      <c r="L255" s="22">
        <v>0</v>
      </c>
      <c r="M255" s="24">
        <v>259.95999999999998</v>
      </c>
      <c r="N255">
        <v>3</v>
      </c>
      <c r="O255" s="24" t="str">
        <f>IF(COUNTIF($A$2:A255,A255)=1,SUMIFS(Export!$M$2:$M$662,Export!$A$2:$A$662,Export!$A255),"")</f>
        <v/>
      </c>
      <c r="P255" t="str">
        <f>TEXT(Export!$B255,"ddd")</f>
        <v>Fri</v>
      </c>
      <c r="Q255">
        <f>1/COUNTIF(Export!$A$2:$A$662,Export!$A255)</f>
        <v>0.16666666666666666</v>
      </c>
    </row>
    <row r="256" spans="1:17" x14ac:dyDescent="0.25">
      <c r="A256">
        <v>202005</v>
      </c>
      <c r="B256" s="5">
        <v>45485</v>
      </c>
      <c r="C256">
        <v>120115</v>
      </c>
      <c r="D256">
        <v>100252</v>
      </c>
      <c r="E256" t="s">
        <v>98</v>
      </c>
      <c r="F256" t="s">
        <v>33</v>
      </c>
      <c r="G256">
        <v>1</v>
      </c>
      <c r="H256" s="22">
        <v>449</v>
      </c>
      <c r="I256" t="s">
        <v>93</v>
      </c>
      <c r="J256" t="s">
        <v>6</v>
      </c>
      <c r="K256" s="23" t="s">
        <v>6</v>
      </c>
      <c r="L256" s="22">
        <v>0</v>
      </c>
      <c r="M256" s="24">
        <v>449</v>
      </c>
      <c r="N256">
        <v>6</v>
      </c>
      <c r="O256" s="24" t="str">
        <f>IF(COUNTIF($A$2:A256,A256)=1,SUMIFS(Export!$M$2:$M$662,Export!$A$2:$A$662,Export!$A256),"")</f>
        <v/>
      </c>
      <c r="P256" t="str">
        <f>TEXT(Export!$B256,"ddd")</f>
        <v>Fri</v>
      </c>
      <c r="Q256">
        <f>1/COUNTIF(Export!$A$2:$A$662,Export!$A256)</f>
        <v>0.16666666666666666</v>
      </c>
    </row>
    <row r="257" spans="1:17" x14ac:dyDescent="0.25">
      <c r="A257">
        <v>202005</v>
      </c>
      <c r="B257" s="5">
        <v>45485</v>
      </c>
      <c r="C257">
        <v>120115</v>
      </c>
      <c r="D257">
        <v>300185</v>
      </c>
      <c r="E257" t="s">
        <v>92</v>
      </c>
      <c r="F257" t="s">
        <v>101</v>
      </c>
      <c r="G257">
        <v>1</v>
      </c>
      <c r="H257" s="22">
        <v>29.99</v>
      </c>
      <c r="I257" t="s">
        <v>93</v>
      </c>
      <c r="J257" t="s">
        <v>6</v>
      </c>
      <c r="K257" s="23" t="s">
        <v>6</v>
      </c>
      <c r="L257" s="22">
        <v>0</v>
      </c>
      <c r="M257" s="24">
        <v>29.99</v>
      </c>
      <c r="N257">
        <v>4</v>
      </c>
      <c r="O257" s="24" t="str">
        <f>IF(COUNTIF($A$2:A257,A257)=1,SUMIFS(Export!$M$2:$M$662,Export!$A$2:$A$662,Export!$A257),"")</f>
        <v/>
      </c>
      <c r="P257" t="str">
        <f>TEXT(Export!$B257,"ddd")</f>
        <v>Fri</v>
      </c>
      <c r="Q257">
        <f>1/COUNTIF(Export!$A$2:$A$662,Export!$A257)</f>
        <v>0.16666666666666666</v>
      </c>
    </row>
    <row r="258" spans="1:17" x14ac:dyDescent="0.25">
      <c r="A258">
        <v>202005</v>
      </c>
      <c r="B258" s="5">
        <v>45485</v>
      </c>
      <c r="C258">
        <v>120115</v>
      </c>
      <c r="D258">
        <v>200556</v>
      </c>
      <c r="E258" t="s">
        <v>95</v>
      </c>
      <c r="F258" t="s">
        <v>96</v>
      </c>
      <c r="G258">
        <v>1</v>
      </c>
      <c r="H258" s="22">
        <v>64.989999999999995</v>
      </c>
      <c r="I258" t="s">
        <v>93</v>
      </c>
      <c r="J258" t="s">
        <v>6</v>
      </c>
      <c r="K258" s="23" t="s">
        <v>6</v>
      </c>
      <c r="L258" s="22">
        <v>0</v>
      </c>
      <c r="M258" s="24">
        <v>64.989999999999995</v>
      </c>
      <c r="N258">
        <v>2</v>
      </c>
      <c r="O258" s="24" t="str">
        <f>IF(COUNTIF($A$2:A258,A258)=1,SUMIFS(Export!$M$2:$M$662,Export!$A$2:$A$662,Export!$A258),"")</f>
        <v/>
      </c>
      <c r="P258" t="str">
        <f>TEXT(Export!$B258,"ddd")</f>
        <v>Fri</v>
      </c>
      <c r="Q258">
        <f>1/COUNTIF(Export!$A$2:$A$662,Export!$A258)</f>
        <v>0.16666666666666666</v>
      </c>
    </row>
    <row r="259" spans="1:17" x14ac:dyDescent="0.25">
      <c r="A259">
        <v>202005</v>
      </c>
      <c r="B259" s="5">
        <v>45485</v>
      </c>
      <c r="C259">
        <v>120115</v>
      </c>
      <c r="D259">
        <v>100252</v>
      </c>
      <c r="E259" t="s">
        <v>98</v>
      </c>
      <c r="F259" t="s">
        <v>33</v>
      </c>
      <c r="G259">
        <v>1</v>
      </c>
      <c r="H259" s="22">
        <v>449</v>
      </c>
      <c r="I259" t="s">
        <v>93</v>
      </c>
      <c r="J259" t="s">
        <v>6</v>
      </c>
      <c r="K259" s="23" t="s">
        <v>6</v>
      </c>
      <c r="L259" s="22">
        <v>0</v>
      </c>
      <c r="M259" s="24">
        <v>449</v>
      </c>
      <c r="N259">
        <v>4</v>
      </c>
      <c r="O259" s="24" t="str">
        <f>IF(COUNTIF($A$2:A259,A259)=1,SUMIFS(Export!$M$2:$M$662,Export!$A$2:$A$662,Export!$A259),"")</f>
        <v/>
      </c>
      <c r="P259" t="str">
        <f>TEXT(Export!$B259,"ddd")</f>
        <v>Fri</v>
      </c>
      <c r="Q259">
        <f>1/COUNTIF(Export!$A$2:$A$662,Export!$A259)</f>
        <v>0.16666666666666666</v>
      </c>
    </row>
    <row r="260" spans="1:17" x14ac:dyDescent="0.25">
      <c r="A260">
        <v>202006</v>
      </c>
      <c r="B260" s="5">
        <v>45492</v>
      </c>
      <c r="C260">
        <v>105684</v>
      </c>
      <c r="D260">
        <v>200555</v>
      </c>
      <c r="E260" t="s">
        <v>95</v>
      </c>
      <c r="F260" t="s">
        <v>115</v>
      </c>
      <c r="G260">
        <v>1</v>
      </c>
      <c r="H260" s="22">
        <v>39.99</v>
      </c>
      <c r="I260" t="s">
        <v>93</v>
      </c>
      <c r="J260" t="s">
        <v>6</v>
      </c>
      <c r="K260" s="23" t="s">
        <v>6</v>
      </c>
      <c r="L260" s="22">
        <v>0</v>
      </c>
      <c r="M260" s="24">
        <v>39.99</v>
      </c>
      <c r="N260">
        <v>4</v>
      </c>
      <c r="O260" s="24">
        <f>IF(COUNTIF($A$2:A260,A260)=1,SUMIFS(Export!$M$2:$M$662,Export!$A$2:$A$662,Export!$A260),"")</f>
        <v>115.94999999999999</v>
      </c>
      <c r="P260" t="str">
        <f>TEXT(Export!$B260,"ddd")</f>
        <v>Fri</v>
      </c>
      <c r="Q260">
        <f>1/COUNTIF(Export!$A$2:$A$662,Export!$A260)</f>
        <v>0.5</v>
      </c>
    </row>
    <row r="261" spans="1:17" x14ac:dyDescent="0.25">
      <c r="A261">
        <v>202006</v>
      </c>
      <c r="B261" s="5">
        <v>45492</v>
      </c>
      <c r="C261">
        <v>105684</v>
      </c>
      <c r="D261">
        <v>200549</v>
      </c>
      <c r="E261" t="s">
        <v>95</v>
      </c>
      <c r="F261" t="s">
        <v>94</v>
      </c>
      <c r="G261">
        <v>4</v>
      </c>
      <c r="H261" s="22">
        <v>18.989999999999998</v>
      </c>
      <c r="I261" t="s">
        <v>93</v>
      </c>
      <c r="J261" t="s">
        <v>6</v>
      </c>
      <c r="K261" s="23" t="s">
        <v>6</v>
      </c>
      <c r="L261" s="22">
        <v>0</v>
      </c>
      <c r="M261" s="24">
        <v>75.959999999999994</v>
      </c>
      <c r="N261">
        <v>3</v>
      </c>
      <c r="O261" s="24" t="str">
        <f>IF(COUNTIF($A$2:A261,A261)=1,SUMIFS(Export!$M$2:$M$662,Export!$A$2:$A$662,Export!$A261),"")</f>
        <v/>
      </c>
      <c r="P261" t="str">
        <f>TEXT(Export!$B261,"ddd")</f>
        <v>Fri</v>
      </c>
      <c r="Q261">
        <f>1/COUNTIF(Export!$A$2:$A$662,Export!$A261)</f>
        <v>0.5</v>
      </c>
    </row>
    <row r="262" spans="1:17" x14ac:dyDescent="0.25">
      <c r="A262">
        <v>202007</v>
      </c>
      <c r="B262" s="5">
        <v>45492</v>
      </c>
      <c r="C262">
        <v>113820</v>
      </c>
      <c r="D262">
        <v>100250</v>
      </c>
      <c r="E262" t="s">
        <v>98</v>
      </c>
      <c r="F262" t="s">
        <v>51</v>
      </c>
      <c r="G262">
        <v>1</v>
      </c>
      <c r="H262" s="22">
        <v>189</v>
      </c>
      <c r="I262" t="s">
        <v>93</v>
      </c>
      <c r="J262" t="s">
        <v>6</v>
      </c>
      <c r="K262" s="23" t="s">
        <v>6</v>
      </c>
      <c r="L262" s="22">
        <v>0</v>
      </c>
      <c r="M262" s="24">
        <v>189</v>
      </c>
      <c r="N262">
        <v>3</v>
      </c>
      <c r="O262" s="24">
        <f>IF(COUNTIF($A$2:A262,A262)=1,SUMIFS(Export!$M$2:$M$662,Export!$A$2:$A$662,Export!$A262),"")</f>
        <v>189</v>
      </c>
      <c r="P262" t="str">
        <f>TEXT(Export!$B262,"ddd")</f>
        <v>Fri</v>
      </c>
      <c r="Q262">
        <f>1/COUNTIF(Export!$A$2:$A$662,Export!$A262)</f>
        <v>1</v>
      </c>
    </row>
    <row r="263" spans="1:17" x14ac:dyDescent="0.25">
      <c r="A263">
        <v>202008</v>
      </c>
      <c r="B263" s="5">
        <v>45483</v>
      </c>
      <c r="C263">
        <v>124781</v>
      </c>
      <c r="D263">
        <v>200556</v>
      </c>
      <c r="E263" t="s">
        <v>95</v>
      </c>
      <c r="F263" t="s">
        <v>96</v>
      </c>
      <c r="G263">
        <v>1</v>
      </c>
      <c r="H263" s="22">
        <v>64.989999999999995</v>
      </c>
      <c r="I263" t="s">
        <v>93</v>
      </c>
      <c r="J263" t="s">
        <v>6</v>
      </c>
      <c r="K263" s="23" t="s">
        <v>6</v>
      </c>
      <c r="L263" s="22">
        <v>0</v>
      </c>
      <c r="M263" s="24">
        <v>64.989999999999995</v>
      </c>
      <c r="N263">
        <v>4</v>
      </c>
      <c r="O263" s="24">
        <f>IF(COUNTIF($A$2:A263,A263)=1,SUMIFS(Export!$M$2:$M$662,Export!$A$2:$A$662,Export!$A263),"")</f>
        <v>2611.9899999999998</v>
      </c>
      <c r="P263" t="str">
        <f>TEXT(Export!$B263,"ddd")</f>
        <v>Wed</v>
      </c>
      <c r="Q263">
        <f>1/COUNTIF(Export!$A$2:$A$662,Export!$A263)</f>
        <v>0.25</v>
      </c>
    </row>
    <row r="264" spans="1:17" x14ac:dyDescent="0.25">
      <c r="A264">
        <v>202008</v>
      </c>
      <c r="B264" s="5">
        <v>45483</v>
      </c>
      <c r="C264">
        <v>124781</v>
      </c>
      <c r="D264">
        <v>100252</v>
      </c>
      <c r="E264" t="s">
        <v>98</v>
      </c>
      <c r="F264" t="s">
        <v>33</v>
      </c>
      <c r="G264">
        <v>1</v>
      </c>
      <c r="H264" s="22">
        <v>449</v>
      </c>
      <c r="I264" t="s">
        <v>93</v>
      </c>
      <c r="J264" t="s">
        <v>6</v>
      </c>
      <c r="K264" s="23" t="s">
        <v>6</v>
      </c>
      <c r="L264" s="22">
        <v>0</v>
      </c>
      <c r="M264" s="24">
        <v>449</v>
      </c>
      <c r="N264">
        <v>2</v>
      </c>
      <c r="O264" s="24" t="str">
        <f>IF(COUNTIF($A$2:A264,A264)=1,SUMIFS(Export!$M$2:$M$662,Export!$A$2:$A$662,Export!$A264),"")</f>
        <v/>
      </c>
      <c r="P264" t="str">
        <f>TEXT(Export!$B264,"ddd")</f>
        <v>Wed</v>
      </c>
      <c r="Q264">
        <f>1/COUNTIF(Export!$A$2:$A$662,Export!$A264)</f>
        <v>0.25</v>
      </c>
    </row>
    <row r="265" spans="1:17" x14ac:dyDescent="0.25">
      <c r="A265">
        <v>202008</v>
      </c>
      <c r="B265" s="5">
        <v>45483</v>
      </c>
      <c r="C265">
        <v>124781</v>
      </c>
      <c r="D265">
        <v>100254</v>
      </c>
      <c r="E265" t="s">
        <v>98</v>
      </c>
      <c r="F265" t="s">
        <v>35</v>
      </c>
      <c r="G265">
        <v>1</v>
      </c>
      <c r="H265" s="22">
        <v>799</v>
      </c>
      <c r="I265" t="s">
        <v>93</v>
      </c>
      <c r="J265" t="s">
        <v>6</v>
      </c>
      <c r="K265" s="23" t="s">
        <v>6</v>
      </c>
      <c r="L265" s="22">
        <v>0</v>
      </c>
      <c r="M265" s="24">
        <v>799</v>
      </c>
      <c r="N265">
        <v>7</v>
      </c>
      <c r="O265" s="24" t="str">
        <f>IF(COUNTIF($A$2:A265,A265)=1,SUMIFS(Export!$M$2:$M$662,Export!$A$2:$A$662,Export!$A265),"")</f>
        <v/>
      </c>
      <c r="P265" t="str">
        <f>TEXT(Export!$B265,"ddd")</f>
        <v>Wed</v>
      </c>
      <c r="Q265">
        <f>1/COUNTIF(Export!$A$2:$A$662,Export!$A265)</f>
        <v>0.25</v>
      </c>
    </row>
    <row r="266" spans="1:17" x14ac:dyDescent="0.25">
      <c r="A266">
        <v>202008</v>
      </c>
      <c r="B266" s="5">
        <v>45483</v>
      </c>
      <c r="C266">
        <v>124781</v>
      </c>
      <c r="D266">
        <v>100255</v>
      </c>
      <c r="E266" t="s">
        <v>98</v>
      </c>
      <c r="F266" t="s">
        <v>39</v>
      </c>
      <c r="G266">
        <v>1</v>
      </c>
      <c r="H266" s="22">
        <v>1299</v>
      </c>
      <c r="I266" t="s">
        <v>93</v>
      </c>
      <c r="J266" t="s">
        <v>6</v>
      </c>
      <c r="K266" s="23" t="s">
        <v>6</v>
      </c>
      <c r="L266" s="22">
        <v>0</v>
      </c>
      <c r="M266" s="24">
        <v>1299</v>
      </c>
      <c r="N266">
        <v>4</v>
      </c>
      <c r="O266" s="24" t="str">
        <f>IF(COUNTIF($A$2:A266,A266)=1,SUMIFS(Export!$M$2:$M$662,Export!$A$2:$A$662,Export!$A266),"")</f>
        <v/>
      </c>
      <c r="P266" t="str">
        <f>TEXT(Export!$B266,"ddd")</f>
        <v>Wed</v>
      </c>
      <c r="Q266">
        <f>1/COUNTIF(Export!$A$2:$A$662,Export!$A266)</f>
        <v>0.25</v>
      </c>
    </row>
    <row r="267" spans="1:17" x14ac:dyDescent="0.25">
      <c r="A267">
        <v>202009</v>
      </c>
      <c r="B267" s="5">
        <v>45484</v>
      </c>
      <c r="C267">
        <v>121178</v>
      </c>
      <c r="D267">
        <v>200559</v>
      </c>
      <c r="E267" t="s">
        <v>95</v>
      </c>
      <c r="F267" t="s">
        <v>97</v>
      </c>
      <c r="G267">
        <v>5</v>
      </c>
      <c r="H267" s="22">
        <v>59.99</v>
      </c>
      <c r="I267" t="s">
        <v>93</v>
      </c>
      <c r="J267" t="s">
        <v>6</v>
      </c>
      <c r="K267" s="23" t="s">
        <v>6</v>
      </c>
      <c r="L267" s="22">
        <v>0</v>
      </c>
      <c r="M267" s="24">
        <v>299.95</v>
      </c>
      <c r="N267">
        <v>4</v>
      </c>
      <c r="O267" s="24">
        <f>IF(COUNTIF($A$2:A267,A267)=1,SUMIFS(Export!$M$2:$M$662,Export!$A$2:$A$662,Export!$A267),"")</f>
        <v>895.90000000000009</v>
      </c>
      <c r="P267" t="str">
        <f>TEXT(Export!$B267,"ddd")</f>
        <v>Thu</v>
      </c>
      <c r="Q267">
        <f>1/COUNTIF(Export!$A$2:$A$662,Export!$A267)</f>
        <v>0.2</v>
      </c>
    </row>
    <row r="268" spans="1:17" x14ac:dyDescent="0.25">
      <c r="A268">
        <v>202009</v>
      </c>
      <c r="B268" s="5">
        <v>45484</v>
      </c>
      <c r="C268">
        <v>121178</v>
      </c>
      <c r="D268">
        <v>100252</v>
      </c>
      <c r="E268" t="s">
        <v>98</v>
      </c>
      <c r="F268" t="s">
        <v>33</v>
      </c>
      <c r="G268">
        <v>1</v>
      </c>
      <c r="H268" s="22">
        <v>449</v>
      </c>
      <c r="I268" t="s">
        <v>93</v>
      </c>
      <c r="J268" t="s">
        <v>6</v>
      </c>
      <c r="K268" s="23" t="s">
        <v>6</v>
      </c>
      <c r="L268" s="22">
        <v>0</v>
      </c>
      <c r="M268" s="24">
        <v>449</v>
      </c>
      <c r="N268">
        <v>6</v>
      </c>
      <c r="O268" s="24" t="str">
        <f>IF(COUNTIF($A$2:A268,A268)=1,SUMIFS(Export!$M$2:$M$662,Export!$A$2:$A$662,Export!$A268),"")</f>
        <v/>
      </c>
      <c r="P268" t="str">
        <f>TEXT(Export!$B268,"ddd")</f>
        <v>Thu</v>
      </c>
      <c r="Q268">
        <f>1/COUNTIF(Export!$A$2:$A$662,Export!$A268)</f>
        <v>0.2</v>
      </c>
    </row>
    <row r="269" spans="1:17" x14ac:dyDescent="0.25">
      <c r="A269">
        <v>202009</v>
      </c>
      <c r="B269" s="5">
        <v>45484</v>
      </c>
      <c r="C269">
        <v>121178</v>
      </c>
      <c r="D269">
        <v>300185</v>
      </c>
      <c r="E269" t="s">
        <v>92</v>
      </c>
      <c r="F269" t="s">
        <v>101</v>
      </c>
      <c r="G269">
        <v>1</v>
      </c>
      <c r="H269" s="22">
        <v>29.99</v>
      </c>
      <c r="I269" t="s">
        <v>93</v>
      </c>
      <c r="J269" t="s">
        <v>6</v>
      </c>
      <c r="K269" s="23" t="s">
        <v>6</v>
      </c>
      <c r="L269" s="22">
        <v>0</v>
      </c>
      <c r="M269" s="24">
        <v>29.99</v>
      </c>
      <c r="N269">
        <v>2</v>
      </c>
      <c r="O269" s="24" t="str">
        <f>IF(COUNTIF($A$2:A269,A269)=1,SUMIFS(Export!$M$2:$M$662,Export!$A$2:$A$662,Export!$A269),"")</f>
        <v/>
      </c>
      <c r="P269" t="str">
        <f>TEXT(Export!$B269,"ddd")</f>
        <v>Thu</v>
      </c>
      <c r="Q269">
        <f>1/COUNTIF(Export!$A$2:$A$662,Export!$A269)</f>
        <v>0.2</v>
      </c>
    </row>
    <row r="270" spans="1:17" x14ac:dyDescent="0.25">
      <c r="A270">
        <v>202009</v>
      </c>
      <c r="B270" s="5">
        <v>45484</v>
      </c>
      <c r="C270">
        <v>121178</v>
      </c>
      <c r="D270">
        <v>200559</v>
      </c>
      <c r="E270" t="s">
        <v>95</v>
      </c>
      <c r="F270" t="s">
        <v>97</v>
      </c>
      <c r="G270">
        <v>1</v>
      </c>
      <c r="H270" s="22">
        <v>59.99</v>
      </c>
      <c r="I270" t="s">
        <v>93</v>
      </c>
      <c r="J270" t="s">
        <v>6</v>
      </c>
      <c r="K270" s="23" t="s">
        <v>6</v>
      </c>
      <c r="L270" s="22">
        <v>0</v>
      </c>
      <c r="M270" s="24">
        <v>59.99</v>
      </c>
      <c r="N270">
        <v>3</v>
      </c>
      <c r="O270" s="24" t="str">
        <f>IF(COUNTIF($A$2:A270,A270)=1,SUMIFS(Export!$M$2:$M$662,Export!$A$2:$A$662,Export!$A270),"")</f>
        <v/>
      </c>
      <c r="P270" t="str">
        <f>TEXT(Export!$B270,"ddd")</f>
        <v>Thu</v>
      </c>
      <c r="Q270">
        <f>1/COUNTIF(Export!$A$2:$A$662,Export!$A270)</f>
        <v>0.2</v>
      </c>
    </row>
    <row r="271" spans="1:17" x14ac:dyDescent="0.25">
      <c r="A271">
        <v>202009</v>
      </c>
      <c r="B271" s="5">
        <v>45484</v>
      </c>
      <c r="C271">
        <v>121178</v>
      </c>
      <c r="D271">
        <v>200549</v>
      </c>
      <c r="E271" t="s">
        <v>95</v>
      </c>
      <c r="F271" t="s">
        <v>94</v>
      </c>
      <c r="G271">
        <v>3</v>
      </c>
      <c r="H271" s="22">
        <v>18.989999999999998</v>
      </c>
      <c r="I271" t="s">
        <v>93</v>
      </c>
      <c r="J271" t="s">
        <v>6</v>
      </c>
      <c r="K271" s="23" t="s">
        <v>6</v>
      </c>
      <c r="L271" s="22">
        <v>0</v>
      </c>
      <c r="M271" s="24">
        <v>56.97</v>
      </c>
      <c r="N271">
        <v>3</v>
      </c>
      <c r="O271" s="24" t="str">
        <f>IF(COUNTIF($A$2:A271,A271)=1,SUMIFS(Export!$M$2:$M$662,Export!$A$2:$A$662,Export!$A271),"")</f>
        <v/>
      </c>
      <c r="P271" t="str">
        <f>TEXT(Export!$B271,"ddd")</f>
        <v>Thu</v>
      </c>
      <c r="Q271">
        <f>1/COUNTIF(Export!$A$2:$A$662,Export!$A271)</f>
        <v>0.2</v>
      </c>
    </row>
    <row r="272" spans="1:17" x14ac:dyDescent="0.25">
      <c r="A272">
        <v>202010</v>
      </c>
      <c r="B272" s="5">
        <v>45493</v>
      </c>
      <c r="C272">
        <v>113848</v>
      </c>
      <c r="D272">
        <v>200548</v>
      </c>
      <c r="E272" t="s">
        <v>95</v>
      </c>
      <c r="F272" t="s">
        <v>111</v>
      </c>
      <c r="G272">
        <v>1</v>
      </c>
      <c r="H272" s="22">
        <v>29.99</v>
      </c>
      <c r="I272" t="s">
        <v>93</v>
      </c>
      <c r="J272" t="s">
        <v>6</v>
      </c>
      <c r="K272" s="23" t="s">
        <v>6</v>
      </c>
      <c r="L272" s="22">
        <v>0</v>
      </c>
      <c r="M272" s="24">
        <v>29.99</v>
      </c>
      <c r="N272">
        <v>3</v>
      </c>
      <c r="O272" s="24">
        <f>IF(COUNTIF($A$2:A272,A272)=1,SUMIFS(Export!$M$2:$M$662,Export!$A$2:$A$662,Export!$A272),"")</f>
        <v>29.99</v>
      </c>
      <c r="P272" t="str">
        <f>TEXT(Export!$B272,"ddd")</f>
        <v>Sat</v>
      </c>
      <c r="Q272">
        <f>1/COUNTIF(Export!$A$2:$A$662,Export!$A272)</f>
        <v>1</v>
      </c>
    </row>
    <row r="273" spans="1:17" x14ac:dyDescent="0.25">
      <c r="A273">
        <v>202011</v>
      </c>
      <c r="B273" s="5">
        <v>45492</v>
      </c>
      <c r="C273">
        <v>118499</v>
      </c>
      <c r="D273">
        <v>200549</v>
      </c>
      <c r="E273" t="s">
        <v>95</v>
      </c>
      <c r="F273" t="s">
        <v>94</v>
      </c>
      <c r="G273">
        <v>1</v>
      </c>
      <c r="H273" s="22">
        <v>18.989999999999998</v>
      </c>
      <c r="I273" t="s">
        <v>93</v>
      </c>
      <c r="J273" t="s">
        <v>6</v>
      </c>
      <c r="K273" s="23" t="s">
        <v>6</v>
      </c>
      <c r="L273" s="22">
        <v>0</v>
      </c>
      <c r="M273" s="24">
        <v>18.989999999999998</v>
      </c>
      <c r="N273">
        <v>2</v>
      </c>
      <c r="O273" s="24">
        <f>IF(COUNTIF($A$2:A273,A273)=1,SUMIFS(Export!$M$2:$M$662,Export!$A$2:$A$662,Export!$A273),"")</f>
        <v>4769.9299999999994</v>
      </c>
      <c r="P273" t="str">
        <f>TEXT(Export!$B273,"ddd")</f>
        <v>Fri</v>
      </c>
      <c r="Q273">
        <f>1/COUNTIF(Export!$A$2:$A$662,Export!$A273)</f>
        <v>0.2</v>
      </c>
    </row>
    <row r="274" spans="1:17" x14ac:dyDescent="0.25">
      <c r="A274">
        <v>202011</v>
      </c>
      <c r="B274" s="5">
        <v>45492</v>
      </c>
      <c r="C274">
        <v>118499</v>
      </c>
      <c r="D274">
        <v>100256</v>
      </c>
      <c r="E274" t="s">
        <v>98</v>
      </c>
      <c r="F274" t="s">
        <v>54</v>
      </c>
      <c r="G274">
        <v>3</v>
      </c>
      <c r="H274" s="22">
        <v>1499</v>
      </c>
      <c r="I274" t="s">
        <v>93</v>
      </c>
      <c r="J274" t="s">
        <v>6</v>
      </c>
      <c r="K274" s="23" t="s">
        <v>6</v>
      </c>
      <c r="L274" s="22">
        <v>0</v>
      </c>
      <c r="M274" s="24">
        <v>4497</v>
      </c>
      <c r="N274">
        <v>4</v>
      </c>
      <c r="O274" s="24" t="str">
        <f>IF(COUNTIF($A$2:A274,A274)=1,SUMIFS(Export!$M$2:$M$662,Export!$A$2:$A$662,Export!$A274),"")</f>
        <v/>
      </c>
      <c r="P274" t="str">
        <f>TEXT(Export!$B274,"ddd")</f>
        <v>Fri</v>
      </c>
      <c r="Q274">
        <f>1/COUNTIF(Export!$A$2:$A$662,Export!$A274)</f>
        <v>0.2</v>
      </c>
    </row>
    <row r="275" spans="1:17" x14ac:dyDescent="0.25">
      <c r="A275">
        <v>202011</v>
      </c>
      <c r="B275" s="5">
        <v>45492</v>
      </c>
      <c r="C275">
        <v>118499</v>
      </c>
      <c r="D275">
        <v>200559</v>
      </c>
      <c r="E275" t="s">
        <v>95</v>
      </c>
      <c r="F275" t="s">
        <v>97</v>
      </c>
      <c r="G275">
        <v>3</v>
      </c>
      <c r="H275" s="22">
        <v>59.99</v>
      </c>
      <c r="I275" t="s">
        <v>93</v>
      </c>
      <c r="J275" t="s">
        <v>6</v>
      </c>
      <c r="K275" s="23" t="s">
        <v>6</v>
      </c>
      <c r="L275" s="22">
        <v>0</v>
      </c>
      <c r="M275" s="24">
        <v>179.97</v>
      </c>
      <c r="N275">
        <v>3</v>
      </c>
      <c r="O275" s="24" t="str">
        <f>IF(COUNTIF($A$2:A275,A275)=1,SUMIFS(Export!$M$2:$M$662,Export!$A$2:$A$662,Export!$A275),"")</f>
        <v/>
      </c>
      <c r="P275" t="str">
        <f>TEXT(Export!$B275,"ddd")</f>
        <v>Fri</v>
      </c>
      <c r="Q275">
        <f>1/COUNTIF(Export!$A$2:$A$662,Export!$A275)</f>
        <v>0.2</v>
      </c>
    </row>
    <row r="276" spans="1:17" x14ac:dyDescent="0.25">
      <c r="A276">
        <v>202011</v>
      </c>
      <c r="B276" s="5">
        <v>45492</v>
      </c>
      <c r="C276">
        <v>118499</v>
      </c>
      <c r="D276">
        <v>300191</v>
      </c>
      <c r="E276" t="s">
        <v>92</v>
      </c>
      <c r="F276" t="s">
        <v>103</v>
      </c>
      <c r="G276">
        <v>2</v>
      </c>
      <c r="H276" s="22">
        <v>21.99</v>
      </c>
      <c r="I276" t="s">
        <v>93</v>
      </c>
      <c r="J276" t="s">
        <v>6</v>
      </c>
      <c r="K276" s="23" t="s">
        <v>6</v>
      </c>
      <c r="L276" s="22">
        <v>0</v>
      </c>
      <c r="M276" s="24">
        <v>43.98</v>
      </c>
      <c r="N276">
        <v>3</v>
      </c>
      <c r="O276" s="24" t="str">
        <f>IF(COUNTIF($A$2:A276,A276)=1,SUMIFS(Export!$M$2:$M$662,Export!$A$2:$A$662,Export!$A276),"")</f>
        <v/>
      </c>
      <c r="P276" t="str">
        <f>TEXT(Export!$B276,"ddd")</f>
        <v>Fri</v>
      </c>
      <c r="Q276">
        <f>1/COUNTIF(Export!$A$2:$A$662,Export!$A276)</f>
        <v>0.2</v>
      </c>
    </row>
    <row r="277" spans="1:17" x14ac:dyDescent="0.25">
      <c r="A277">
        <v>202011</v>
      </c>
      <c r="B277" s="5">
        <v>45492</v>
      </c>
      <c r="C277">
        <v>118499</v>
      </c>
      <c r="D277">
        <v>300185</v>
      </c>
      <c r="E277" t="s">
        <v>92</v>
      </c>
      <c r="F277" t="s">
        <v>101</v>
      </c>
      <c r="G277">
        <v>1</v>
      </c>
      <c r="H277" s="22">
        <v>29.99</v>
      </c>
      <c r="I277" t="s">
        <v>93</v>
      </c>
      <c r="J277" t="s">
        <v>6</v>
      </c>
      <c r="K277" s="23" t="s">
        <v>6</v>
      </c>
      <c r="L277" s="22">
        <v>0</v>
      </c>
      <c r="M277" s="24">
        <v>29.99</v>
      </c>
      <c r="N277">
        <v>1</v>
      </c>
      <c r="O277" s="24" t="str">
        <f>IF(COUNTIF($A$2:A277,A277)=1,SUMIFS(Export!$M$2:$M$662,Export!$A$2:$A$662,Export!$A277),"")</f>
        <v/>
      </c>
      <c r="P277" t="str">
        <f>TEXT(Export!$B277,"ddd")</f>
        <v>Fri</v>
      </c>
      <c r="Q277">
        <f>1/COUNTIF(Export!$A$2:$A$662,Export!$A277)</f>
        <v>0.2</v>
      </c>
    </row>
    <row r="278" spans="1:17" x14ac:dyDescent="0.25">
      <c r="A278">
        <v>202012</v>
      </c>
      <c r="B278" s="5">
        <v>45483</v>
      </c>
      <c r="C278">
        <v>110200</v>
      </c>
      <c r="D278">
        <v>100252</v>
      </c>
      <c r="E278" t="s">
        <v>98</v>
      </c>
      <c r="F278" t="s">
        <v>33</v>
      </c>
      <c r="G278">
        <v>2</v>
      </c>
      <c r="H278" s="22">
        <v>449</v>
      </c>
      <c r="I278" t="s">
        <v>93</v>
      </c>
      <c r="J278" t="s">
        <v>6</v>
      </c>
      <c r="K278" s="23" t="s">
        <v>6</v>
      </c>
      <c r="L278" s="22">
        <v>0</v>
      </c>
      <c r="M278" s="24">
        <v>898</v>
      </c>
      <c r="N278">
        <v>5</v>
      </c>
      <c r="O278" s="24">
        <f>IF(COUNTIF($A$2:A278,A278)=1,SUMIFS(Export!$M$2:$M$662,Export!$A$2:$A$662,Export!$A278),"")</f>
        <v>898</v>
      </c>
      <c r="P278" t="str">
        <f>TEXT(Export!$B278,"ddd")</f>
        <v>Wed</v>
      </c>
      <c r="Q278">
        <f>1/COUNTIF(Export!$A$2:$A$662,Export!$A278)</f>
        <v>1</v>
      </c>
    </row>
    <row r="279" spans="1:17" x14ac:dyDescent="0.25">
      <c r="A279">
        <v>202013</v>
      </c>
      <c r="B279" s="5">
        <v>45493</v>
      </c>
      <c r="C279">
        <v>110999</v>
      </c>
      <c r="D279">
        <v>200549</v>
      </c>
      <c r="E279" t="s">
        <v>95</v>
      </c>
      <c r="F279" t="s">
        <v>94</v>
      </c>
      <c r="G279">
        <v>1</v>
      </c>
      <c r="H279" s="22">
        <v>18.989999999999998</v>
      </c>
      <c r="I279" t="s">
        <v>93</v>
      </c>
      <c r="J279" t="s">
        <v>6</v>
      </c>
      <c r="K279" s="23" t="s">
        <v>6</v>
      </c>
      <c r="L279" s="22">
        <v>0</v>
      </c>
      <c r="M279" s="24">
        <v>18.989999999999998</v>
      </c>
      <c r="N279">
        <v>4</v>
      </c>
      <c r="O279" s="24">
        <f>IF(COUNTIF($A$2:A279,A279)=1,SUMIFS(Export!$M$2:$M$662,Export!$A$2:$A$662,Export!$A279),"")</f>
        <v>376.92</v>
      </c>
      <c r="P279" t="str">
        <f>TEXT(Export!$B279,"ddd")</f>
        <v>Sat</v>
      </c>
      <c r="Q279">
        <f>1/COUNTIF(Export!$A$2:$A$662,Export!$A279)</f>
        <v>0.25</v>
      </c>
    </row>
    <row r="280" spans="1:17" x14ac:dyDescent="0.25">
      <c r="A280">
        <v>202013</v>
      </c>
      <c r="B280" s="5">
        <v>45493</v>
      </c>
      <c r="C280">
        <v>110999</v>
      </c>
      <c r="D280">
        <v>200556</v>
      </c>
      <c r="E280" t="s">
        <v>95</v>
      </c>
      <c r="F280" t="s">
        <v>96</v>
      </c>
      <c r="G280">
        <v>4</v>
      </c>
      <c r="H280" s="22">
        <v>64.989999999999995</v>
      </c>
      <c r="I280" t="s">
        <v>93</v>
      </c>
      <c r="J280" t="s">
        <v>6</v>
      </c>
      <c r="K280" s="23" t="s">
        <v>6</v>
      </c>
      <c r="L280" s="22">
        <v>0</v>
      </c>
      <c r="M280" s="24">
        <v>259.95999999999998</v>
      </c>
      <c r="N280">
        <v>2</v>
      </c>
      <c r="O280" s="24" t="str">
        <f>IF(COUNTIF($A$2:A280,A280)=1,SUMIFS(Export!$M$2:$M$662,Export!$A$2:$A$662,Export!$A280),"")</f>
        <v/>
      </c>
      <c r="P280" t="str">
        <f>TEXT(Export!$B280,"ddd")</f>
        <v>Sat</v>
      </c>
      <c r="Q280">
        <f>1/COUNTIF(Export!$A$2:$A$662,Export!$A280)</f>
        <v>0.25</v>
      </c>
    </row>
    <row r="281" spans="1:17" x14ac:dyDescent="0.25">
      <c r="A281">
        <v>202013</v>
      </c>
      <c r="B281" s="5">
        <v>45493</v>
      </c>
      <c r="C281">
        <v>110999</v>
      </c>
      <c r="D281">
        <v>200549</v>
      </c>
      <c r="E281" t="s">
        <v>95</v>
      </c>
      <c r="F281" t="s">
        <v>94</v>
      </c>
      <c r="G281">
        <v>2</v>
      </c>
      <c r="H281" s="22">
        <v>18.989999999999998</v>
      </c>
      <c r="I281" t="s">
        <v>93</v>
      </c>
      <c r="J281" t="s">
        <v>6</v>
      </c>
      <c r="K281" s="23" t="s">
        <v>6</v>
      </c>
      <c r="L281" s="22">
        <v>0</v>
      </c>
      <c r="M281" s="24">
        <v>37.979999999999997</v>
      </c>
      <c r="N281">
        <v>3</v>
      </c>
      <c r="O281" s="24" t="str">
        <f>IF(COUNTIF($A$2:A281,A281)=1,SUMIFS(Export!$M$2:$M$662,Export!$A$2:$A$662,Export!$A281),"")</f>
        <v/>
      </c>
      <c r="P281" t="str">
        <f>TEXT(Export!$B281,"ddd")</f>
        <v>Sat</v>
      </c>
      <c r="Q281">
        <f>1/COUNTIF(Export!$A$2:$A$662,Export!$A281)</f>
        <v>0.25</v>
      </c>
    </row>
    <row r="282" spans="1:17" x14ac:dyDescent="0.25">
      <c r="A282">
        <v>202013</v>
      </c>
      <c r="B282" s="5">
        <v>45493</v>
      </c>
      <c r="C282">
        <v>110999</v>
      </c>
      <c r="D282">
        <v>200559</v>
      </c>
      <c r="E282" t="s">
        <v>95</v>
      </c>
      <c r="F282" t="s">
        <v>97</v>
      </c>
      <c r="G282">
        <v>1</v>
      </c>
      <c r="H282" s="22">
        <v>59.99</v>
      </c>
      <c r="I282" t="s">
        <v>93</v>
      </c>
      <c r="J282" t="s">
        <v>6</v>
      </c>
      <c r="K282" s="23" t="s">
        <v>6</v>
      </c>
      <c r="L282" s="22">
        <v>0</v>
      </c>
      <c r="M282" s="24">
        <v>59.99</v>
      </c>
      <c r="N282">
        <v>3</v>
      </c>
      <c r="O282" s="24" t="str">
        <f>IF(COUNTIF($A$2:A282,A282)=1,SUMIFS(Export!$M$2:$M$662,Export!$A$2:$A$662,Export!$A282),"")</f>
        <v/>
      </c>
      <c r="P282" t="str">
        <f>TEXT(Export!$B282,"ddd")</f>
        <v>Sat</v>
      </c>
      <c r="Q282">
        <f>1/COUNTIF(Export!$A$2:$A$662,Export!$A282)</f>
        <v>0.25</v>
      </c>
    </row>
    <row r="283" spans="1:17" x14ac:dyDescent="0.25">
      <c r="A283">
        <v>202014</v>
      </c>
      <c r="B283" s="5">
        <v>45492</v>
      </c>
      <c r="C283">
        <v>113319</v>
      </c>
      <c r="D283">
        <v>200557</v>
      </c>
      <c r="E283" t="s">
        <v>95</v>
      </c>
      <c r="F283" t="s">
        <v>106</v>
      </c>
      <c r="G283">
        <v>1</v>
      </c>
      <c r="H283" s="22">
        <v>129.99</v>
      </c>
      <c r="I283" t="s">
        <v>93</v>
      </c>
      <c r="J283" t="s">
        <v>6</v>
      </c>
      <c r="K283" s="23" t="s">
        <v>6</v>
      </c>
      <c r="L283" s="22">
        <v>0</v>
      </c>
      <c r="M283" s="24">
        <v>129.99</v>
      </c>
      <c r="N283">
        <v>2</v>
      </c>
      <c r="O283" s="24">
        <f>IF(COUNTIF($A$2:A283,A283)=1,SUMIFS(Export!$M$2:$M$662,Export!$A$2:$A$662,Export!$A283),"")</f>
        <v>702.96</v>
      </c>
      <c r="P283" t="str">
        <f>TEXT(Export!$B283,"ddd")</f>
        <v>Fri</v>
      </c>
      <c r="Q283">
        <f>1/COUNTIF(Export!$A$2:$A$662,Export!$A283)</f>
        <v>0.33333333333333331</v>
      </c>
    </row>
    <row r="284" spans="1:17" x14ac:dyDescent="0.25">
      <c r="A284">
        <v>202014</v>
      </c>
      <c r="B284" s="5">
        <v>45492</v>
      </c>
      <c r="C284">
        <v>113319</v>
      </c>
      <c r="D284">
        <v>100250</v>
      </c>
      <c r="E284" t="s">
        <v>98</v>
      </c>
      <c r="F284" t="s">
        <v>51</v>
      </c>
      <c r="G284">
        <v>2</v>
      </c>
      <c r="H284" s="22">
        <v>189</v>
      </c>
      <c r="I284" t="s">
        <v>93</v>
      </c>
      <c r="J284" t="s">
        <v>6</v>
      </c>
      <c r="K284" s="23" t="s">
        <v>6</v>
      </c>
      <c r="L284" s="22">
        <v>0</v>
      </c>
      <c r="M284" s="24">
        <v>378</v>
      </c>
      <c r="N284">
        <v>5</v>
      </c>
      <c r="O284" s="24" t="str">
        <f>IF(COUNTIF($A$2:A284,A284)=1,SUMIFS(Export!$M$2:$M$662,Export!$A$2:$A$662,Export!$A284),"")</f>
        <v/>
      </c>
      <c r="P284" t="str">
        <f>TEXT(Export!$B284,"ddd")</f>
        <v>Fri</v>
      </c>
      <c r="Q284">
        <f>1/COUNTIF(Export!$A$2:$A$662,Export!$A284)</f>
        <v>0.33333333333333331</v>
      </c>
    </row>
    <row r="285" spans="1:17" x14ac:dyDescent="0.25">
      <c r="A285">
        <v>202014</v>
      </c>
      <c r="B285" s="5">
        <v>45492</v>
      </c>
      <c r="C285">
        <v>113319</v>
      </c>
      <c r="D285">
        <v>200556</v>
      </c>
      <c r="E285" t="s">
        <v>95</v>
      </c>
      <c r="F285" t="s">
        <v>96</v>
      </c>
      <c r="G285">
        <v>3</v>
      </c>
      <c r="H285" s="22">
        <v>64.989999999999995</v>
      </c>
      <c r="I285" t="s">
        <v>93</v>
      </c>
      <c r="J285" t="s">
        <v>6</v>
      </c>
      <c r="K285" s="23" t="s">
        <v>6</v>
      </c>
      <c r="L285" s="22">
        <v>0</v>
      </c>
      <c r="M285" s="24">
        <v>194.96999999999997</v>
      </c>
      <c r="N285">
        <v>4</v>
      </c>
      <c r="O285" s="24" t="str">
        <f>IF(COUNTIF($A$2:A285,A285)=1,SUMIFS(Export!$M$2:$M$662,Export!$A$2:$A$662,Export!$A285),"")</f>
        <v/>
      </c>
      <c r="P285" t="str">
        <f>TEXT(Export!$B285,"ddd")</f>
        <v>Fri</v>
      </c>
      <c r="Q285">
        <f>1/COUNTIF(Export!$A$2:$A$662,Export!$A285)</f>
        <v>0.33333333333333331</v>
      </c>
    </row>
    <row r="286" spans="1:17" x14ac:dyDescent="0.25">
      <c r="A286">
        <v>202015</v>
      </c>
      <c r="B286" s="5">
        <v>45493</v>
      </c>
      <c r="C286">
        <v>115740</v>
      </c>
      <c r="D286">
        <v>200548</v>
      </c>
      <c r="E286" t="s">
        <v>95</v>
      </c>
      <c r="F286" t="s">
        <v>111</v>
      </c>
      <c r="G286">
        <v>1</v>
      </c>
      <c r="H286" s="22">
        <v>29.99</v>
      </c>
      <c r="I286" t="s">
        <v>93</v>
      </c>
      <c r="J286" t="s">
        <v>6</v>
      </c>
      <c r="K286" s="23" t="s">
        <v>6</v>
      </c>
      <c r="L286" s="22">
        <v>0</v>
      </c>
      <c r="M286" s="24">
        <v>29.99</v>
      </c>
      <c r="N286">
        <v>1</v>
      </c>
      <c r="O286" s="24">
        <f>IF(COUNTIF($A$2:A286,A286)=1,SUMIFS(Export!$M$2:$M$662,Export!$A$2:$A$662,Export!$A286),"")</f>
        <v>1083.98</v>
      </c>
      <c r="P286" t="str">
        <f>TEXT(Export!$B286,"ddd")</f>
        <v>Sat</v>
      </c>
      <c r="Q286">
        <f>1/COUNTIF(Export!$A$2:$A$662,Export!$A286)</f>
        <v>0.16666666666666666</v>
      </c>
    </row>
    <row r="287" spans="1:17" x14ac:dyDescent="0.25">
      <c r="A287">
        <v>202015</v>
      </c>
      <c r="B287" s="5">
        <v>45493</v>
      </c>
      <c r="C287">
        <v>115740</v>
      </c>
      <c r="D287">
        <v>100250</v>
      </c>
      <c r="E287" t="s">
        <v>98</v>
      </c>
      <c r="F287" t="s">
        <v>51</v>
      </c>
      <c r="G287">
        <v>2</v>
      </c>
      <c r="H287" s="22">
        <v>189</v>
      </c>
      <c r="I287" t="s">
        <v>93</v>
      </c>
      <c r="J287" t="s">
        <v>6</v>
      </c>
      <c r="K287" s="23" t="s">
        <v>6</v>
      </c>
      <c r="L287" s="22">
        <v>0</v>
      </c>
      <c r="M287" s="24">
        <v>378</v>
      </c>
      <c r="N287">
        <v>7</v>
      </c>
      <c r="O287" s="24" t="str">
        <f>IF(COUNTIF($A$2:A287,A287)=1,SUMIFS(Export!$M$2:$M$662,Export!$A$2:$A$662,Export!$A287),"")</f>
        <v/>
      </c>
      <c r="P287" t="str">
        <f>TEXT(Export!$B287,"ddd")</f>
        <v>Sat</v>
      </c>
      <c r="Q287">
        <f>1/COUNTIF(Export!$A$2:$A$662,Export!$A287)</f>
        <v>0.16666666666666666</v>
      </c>
    </row>
    <row r="288" spans="1:17" x14ac:dyDescent="0.25">
      <c r="A288">
        <v>202015</v>
      </c>
      <c r="B288" s="5">
        <v>45493</v>
      </c>
      <c r="C288">
        <v>115740</v>
      </c>
      <c r="D288">
        <v>200549</v>
      </c>
      <c r="E288" t="s">
        <v>95</v>
      </c>
      <c r="F288" t="s">
        <v>94</v>
      </c>
      <c r="G288">
        <v>1</v>
      </c>
      <c r="H288" s="22">
        <v>18.989999999999998</v>
      </c>
      <c r="I288" t="s">
        <v>93</v>
      </c>
      <c r="J288" t="s">
        <v>6</v>
      </c>
      <c r="K288" s="23" t="s">
        <v>6</v>
      </c>
      <c r="L288" s="22">
        <v>0</v>
      </c>
      <c r="M288" s="24">
        <v>18.989999999999998</v>
      </c>
      <c r="N288">
        <v>4</v>
      </c>
      <c r="O288" s="24" t="str">
        <f>IF(COUNTIF($A$2:A288,A288)=1,SUMIFS(Export!$M$2:$M$662,Export!$A$2:$A$662,Export!$A288),"")</f>
        <v/>
      </c>
      <c r="P288" t="str">
        <f>TEXT(Export!$B288,"ddd")</f>
        <v>Sat</v>
      </c>
      <c r="Q288">
        <f>1/COUNTIF(Export!$A$2:$A$662,Export!$A288)</f>
        <v>0.16666666666666666</v>
      </c>
    </row>
    <row r="289" spans="1:17" x14ac:dyDescent="0.25">
      <c r="A289">
        <v>202015</v>
      </c>
      <c r="B289" s="5">
        <v>45493</v>
      </c>
      <c r="C289">
        <v>115740</v>
      </c>
      <c r="D289">
        <v>100253</v>
      </c>
      <c r="E289" t="s">
        <v>98</v>
      </c>
      <c r="F289" t="s">
        <v>48</v>
      </c>
      <c r="G289">
        <v>1</v>
      </c>
      <c r="H289" s="22">
        <v>279</v>
      </c>
      <c r="I289" t="s">
        <v>93</v>
      </c>
      <c r="J289" t="s">
        <v>6</v>
      </c>
      <c r="K289" s="23" t="s">
        <v>6</v>
      </c>
      <c r="L289" s="22">
        <v>0</v>
      </c>
      <c r="M289" s="24">
        <v>279</v>
      </c>
      <c r="N289">
        <v>2</v>
      </c>
      <c r="O289" s="24" t="str">
        <f>IF(COUNTIF($A$2:A289,A289)=1,SUMIFS(Export!$M$2:$M$662,Export!$A$2:$A$662,Export!$A289),"")</f>
        <v/>
      </c>
      <c r="P289" t="str">
        <f>TEXT(Export!$B289,"ddd")</f>
        <v>Sat</v>
      </c>
      <c r="Q289">
        <f>1/COUNTIF(Export!$A$2:$A$662,Export!$A289)</f>
        <v>0.16666666666666666</v>
      </c>
    </row>
    <row r="290" spans="1:17" x14ac:dyDescent="0.25">
      <c r="A290">
        <v>202015</v>
      </c>
      <c r="B290" s="5">
        <v>45493</v>
      </c>
      <c r="C290">
        <v>115740</v>
      </c>
      <c r="D290">
        <v>100250</v>
      </c>
      <c r="E290" t="s">
        <v>98</v>
      </c>
      <c r="F290" t="s">
        <v>51</v>
      </c>
      <c r="G290">
        <v>1</v>
      </c>
      <c r="H290" s="22">
        <v>189</v>
      </c>
      <c r="I290" t="s">
        <v>93</v>
      </c>
      <c r="J290" t="s">
        <v>6</v>
      </c>
      <c r="K290" s="23" t="s">
        <v>6</v>
      </c>
      <c r="L290" s="22">
        <v>0</v>
      </c>
      <c r="M290" s="24">
        <v>189</v>
      </c>
      <c r="N290">
        <v>4</v>
      </c>
      <c r="O290" s="24" t="str">
        <f>IF(COUNTIF($A$2:A290,A290)=1,SUMIFS(Export!$M$2:$M$662,Export!$A$2:$A$662,Export!$A290),"")</f>
        <v/>
      </c>
      <c r="P290" t="str">
        <f>TEXT(Export!$B290,"ddd")</f>
        <v>Sat</v>
      </c>
      <c r="Q290">
        <f>1/COUNTIF(Export!$A$2:$A$662,Export!$A290)</f>
        <v>0.16666666666666666</v>
      </c>
    </row>
    <row r="291" spans="1:17" x14ac:dyDescent="0.25">
      <c r="A291">
        <v>202015</v>
      </c>
      <c r="B291" s="5">
        <v>45493</v>
      </c>
      <c r="C291">
        <v>115740</v>
      </c>
      <c r="D291">
        <v>100250</v>
      </c>
      <c r="E291" t="s">
        <v>98</v>
      </c>
      <c r="F291" t="s">
        <v>51</v>
      </c>
      <c r="G291">
        <v>1</v>
      </c>
      <c r="H291" s="22">
        <v>189</v>
      </c>
      <c r="I291" t="s">
        <v>93</v>
      </c>
      <c r="J291" t="s">
        <v>6</v>
      </c>
      <c r="K291" s="23" t="s">
        <v>6</v>
      </c>
      <c r="L291" s="22">
        <v>0</v>
      </c>
      <c r="M291" s="24">
        <v>189</v>
      </c>
      <c r="N291">
        <v>4</v>
      </c>
      <c r="O291" s="24" t="str">
        <f>IF(COUNTIF($A$2:A291,A291)=1,SUMIFS(Export!$M$2:$M$662,Export!$A$2:$A$662,Export!$A291),"")</f>
        <v/>
      </c>
      <c r="P291" t="str">
        <f>TEXT(Export!$B291,"ddd")</f>
        <v>Sat</v>
      </c>
      <c r="Q291">
        <f>1/COUNTIF(Export!$A$2:$A$662,Export!$A291)</f>
        <v>0.16666666666666666</v>
      </c>
    </row>
    <row r="292" spans="1:17" x14ac:dyDescent="0.25">
      <c r="A292">
        <v>202016</v>
      </c>
      <c r="B292" s="5">
        <v>45490</v>
      </c>
      <c r="C292">
        <v>119017</v>
      </c>
      <c r="D292">
        <v>300185</v>
      </c>
      <c r="E292" t="s">
        <v>92</v>
      </c>
      <c r="F292" t="s">
        <v>101</v>
      </c>
      <c r="G292">
        <v>4</v>
      </c>
      <c r="H292" s="22">
        <v>29.99</v>
      </c>
      <c r="I292" t="s">
        <v>93</v>
      </c>
      <c r="J292" t="s">
        <v>6</v>
      </c>
      <c r="K292" s="23" t="s">
        <v>6</v>
      </c>
      <c r="L292" s="22">
        <v>0</v>
      </c>
      <c r="M292" s="24">
        <v>119.96</v>
      </c>
      <c r="N292">
        <v>2</v>
      </c>
      <c r="O292" s="24">
        <f>IF(COUNTIF($A$2:A292,A292)=1,SUMIFS(Export!$M$2:$M$662,Export!$A$2:$A$662,Export!$A292),"")</f>
        <v>119.96</v>
      </c>
      <c r="P292" t="str">
        <f>TEXT(Export!$B292,"ddd")</f>
        <v>Wed</v>
      </c>
      <c r="Q292">
        <f>1/COUNTIF(Export!$A$2:$A$662,Export!$A292)</f>
        <v>1</v>
      </c>
    </row>
    <row r="293" spans="1:17" x14ac:dyDescent="0.25">
      <c r="A293">
        <v>202017</v>
      </c>
      <c r="B293" s="5">
        <v>45483</v>
      </c>
      <c r="C293">
        <v>109729</v>
      </c>
      <c r="D293">
        <v>100250</v>
      </c>
      <c r="E293" t="s">
        <v>98</v>
      </c>
      <c r="F293" t="s">
        <v>51</v>
      </c>
      <c r="G293">
        <v>1</v>
      </c>
      <c r="H293" s="22">
        <v>189</v>
      </c>
      <c r="I293" t="s">
        <v>18</v>
      </c>
      <c r="J293" t="s">
        <v>99</v>
      </c>
      <c r="K293" s="23">
        <v>0.1</v>
      </c>
      <c r="L293" s="22">
        <v>18.900000000000002</v>
      </c>
      <c r="M293" s="24">
        <v>170.1</v>
      </c>
      <c r="N293">
        <v>2</v>
      </c>
      <c r="O293" s="24">
        <f>IF(COUNTIF($A$2:A293,A293)=1,SUMIFS(Export!$M$2:$M$662,Export!$A$2:$A$662,Export!$A293),"")</f>
        <v>170.1</v>
      </c>
      <c r="P293" t="str">
        <f>TEXT(Export!$B293,"ddd")</f>
        <v>Wed</v>
      </c>
      <c r="Q293">
        <f>1/COUNTIF(Export!$A$2:$A$662,Export!$A293)</f>
        <v>1</v>
      </c>
    </row>
    <row r="294" spans="1:17" x14ac:dyDescent="0.25">
      <c r="A294">
        <v>202018</v>
      </c>
      <c r="B294" s="5">
        <v>45490</v>
      </c>
      <c r="C294">
        <v>119071</v>
      </c>
      <c r="D294">
        <v>300191</v>
      </c>
      <c r="E294" t="s">
        <v>92</v>
      </c>
      <c r="F294" t="s">
        <v>103</v>
      </c>
      <c r="G294">
        <v>1</v>
      </c>
      <c r="H294" s="22">
        <v>21.99</v>
      </c>
      <c r="I294" t="s">
        <v>93</v>
      </c>
      <c r="J294" t="s">
        <v>6</v>
      </c>
      <c r="K294" s="23" t="s">
        <v>6</v>
      </c>
      <c r="L294" s="22">
        <v>0</v>
      </c>
      <c r="M294" s="24">
        <v>21.99</v>
      </c>
      <c r="N294">
        <v>2</v>
      </c>
      <c r="O294" s="24">
        <f>IF(COUNTIF($A$2:A294,A294)=1,SUMIFS(Export!$M$2:$M$662,Export!$A$2:$A$662,Export!$A294),"")</f>
        <v>1666.93</v>
      </c>
      <c r="P294" t="str">
        <f>TEXT(Export!$B294,"ddd")</f>
        <v>Wed</v>
      </c>
      <c r="Q294">
        <f>1/COUNTIF(Export!$A$2:$A$662,Export!$A294)</f>
        <v>0.25</v>
      </c>
    </row>
    <row r="295" spans="1:17" x14ac:dyDescent="0.25">
      <c r="A295">
        <v>202018</v>
      </c>
      <c r="B295" s="5">
        <v>45490</v>
      </c>
      <c r="C295">
        <v>119071</v>
      </c>
      <c r="D295">
        <v>100252</v>
      </c>
      <c r="E295" t="s">
        <v>98</v>
      </c>
      <c r="F295" t="s">
        <v>33</v>
      </c>
      <c r="G295">
        <v>3</v>
      </c>
      <c r="H295" s="22">
        <v>449</v>
      </c>
      <c r="I295" t="s">
        <v>93</v>
      </c>
      <c r="J295" t="s">
        <v>6</v>
      </c>
      <c r="K295" s="23" t="s">
        <v>6</v>
      </c>
      <c r="L295" s="22">
        <v>0</v>
      </c>
      <c r="M295" s="24">
        <v>1347</v>
      </c>
      <c r="N295">
        <v>6</v>
      </c>
      <c r="O295" s="24" t="str">
        <f>IF(COUNTIF($A$2:A295,A295)=1,SUMIFS(Export!$M$2:$M$662,Export!$A$2:$A$662,Export!$A295),"")</f>
        <v/>
      </c>
      <c r="P295" t="str">
        <f>TEXT(Export!$B295,"ddd")</f>
        <v>Wed</v>
      </c>
      <c r="Q295">
        <f>1/COUNTIF(Export!$A$2:$A$662,Export!$A295)</f>
        <v>0.25</v>
      </c>
    </row>
    <row r="296" spans="1:17" x14ac:dyDescent="0.25">
      <c r="A296">
        <v>202018</v>
      </c>
      <c r="B296" s="5">
        <v>45490</v>
      </c>
      <c r="C296">
        <v>119071</v>
      </c>
      <c r="D296">
        <v>200549</v>
      </c>
      <c r="E296" t="s">
        <v>95</v>
      </c>
      <c r="F296" t="s">
        <v>94</v>
      </c>
      <c r="G296">
        <v>2</v>
      </c>
      <c r="H296" s="22">
        <v>18.989999999999998</v>
      </c>
      <c r="I296" t="s">
        <v>93</v>
      </c>
      <c r="J296" t="s">
        <v>6</v>
      </c>
      <c r="K296" s="23" t="s">
        <v>6</v>
      </c>
      <c r="L296" s="22">
        <v>0</v>
      </c>
      <c r="M296" s="24">
        <v>37.979999999999997</v>
      </c>
      <c r="N296">
        <v>3</v>
      </c>
      <c r="O296" s="24" t="str">
        <f>IF(COUNTIF($A$2:A296,A296)=1,SUMIFS(Export!$M$2:$M$662,Export!$A$2:$A$662,Export!$A296),"")</f>
        <v/>
      </c>
      <c r="P296" t="str">
        <f>TEXT(Export!$B296,"ddd")</f>
        <v>Wed</v>
      </c>
      <c r="Q296">
        <f>1/COUNTIF(Export!$A$2:$A$662,Export!$A296)</f>
        <v>0.25</v>
      </c>
    </row>
    <row r="297" spans="1:17" x14ac:dyDescent="0.25">
      <c r="A297">
        <v>202018</v>
      </c>
      <c r="B297" s="5">
        <v>45490</v>
      </c>
      <c r="C297">
        <v>119071</v>
      </c>
      <c r="D297">
        <v>200556</v>
      </c>
      <c r="E297" t="s">
        <v>95</v>
      </c>
      <c r="F297" t="s">
        <v>96</v>
      </c>
      <c r="G297">
        <v>4</v>
      </c>
      <c r="H297" s="22">
        <v>64.989999999999995</v>
      </c>
      <c r="I297" t="s">
        <v>93</v>
      </c>
      <c r="J297" t="s">
        <v>6</v>
      </c>
      <c r="K297" s="23" t="s">
        <v>6</v>
      </c>
      <c r="L297" s="22">
        <v>0</v>
      </c>
      <c r="M297" s="24">
        <v>259.95999999999998</v>
      </c>
      <c r="N297">
        <v>1</v>
      </c>
      <c r="O297" s="24" t="str">
        <f>IF(COUNTIF($A$2:A297,A297)=1,SUMIFS(Export!$M$2:$M$662,Export!$A$2:$A$662,Export!$A297),"")</f>
        <v/>
      </c>
      <c r="P297" t="str">
        <f>TEXT(Export!$B297,"ddd")</f>
        <v>Wed</v>
      </c>
      <c r="Q297">
        <f>1/COUNTIF(Export!$A$2:$A$662,Export!$A297)</f>
        <v>0.25</v>
      </c>
    </row>
    <row r="298" spans="1:17" x14ac:dyDescent="0.25">
      <c r="A298">
        <v>202019</v>
      </c>
      <c r="B298" s="5">
        <v>45485</v>
      </c>
      <c r="C298">
        <v>106630</v>
      </c>
      <c r="D298">
        <v>200556</v>
      </c>
      <c r="E298" t="s">
        <v>95</v>
      </c>
      <c r="F298" t="s">
        <v>96</v>
      </c>
      <c r="G298">
        <v>4</v>
      </c>
      <c r="H298" s="22">
        <v>64.989999999999995</v>
      </c>
      <c r="I298" t="s">
        <v>93</v>
      </c>
      <c r="J298" t="s">
        <v>6</v>
      </c>
      <c r="K298" s="23" t="s">
        <v>6</v>
      </c>
      <c r="L298" s="22">
        <v>0</v>
      </c>
      <c r="M298" s="24">
        <v>259.95999999999998</v>
      </c>
      <c r="N298">
        <v>2</v>
      </c>
      <c r="O298" s="24">
        <f>IF(COUNTIF($A$2:A298,A298)=1,SUMIFS(Export!$M$2:$M$662,Export!$A$2:$A$662,Export!$A298),"")</f>
        <v>259.95999999999998</v>
      </c>
      <c r="P298" t="str">
        <f>TEXT(Export!$B298,"ddd")</f>
        <v>Fri</v>
      </c>
      <c r="Q298">
        <f>1/COUNTIF(Export!$A$2:$A$662,Export!$A298)</f>
        <v>1</v>
      </c>
    </row>
    <row r="299" spans="1:17" x14ac:dyDescent="0.25">
      <c r="A299">
        <v>202020</v>
      </c>
      <c r="B299" s="5">
        <v>45492</v>
      </c>
      <c r="C299">
        <v>111955</v>
      </c>
      <c r="D299">
        <v>200559</v>
      </c>
      <c r="E299" t="s">
        <v>95</v>
      </c>
      <c r="F299" t="s">
        <v>97</v>
      </c>
      <c r="G299">
        <v>2</v>
      </c>
      <c r="H299" s="22">
        <v>59.99</v>
      </c>
      <c r="I299" t="s">
        <v>93</v>
      </c>
      <c r="J299" t="s">
        <v>6</v>
      </c>
      <c r="K299" s="23" t="s">
        <v>6</v>
      </c>
      <c r="L299" s="22">
        <v>0</v>
      </c>
      <c r="M299" s="24">
        <v>119.98</v>
      </c>
      <c r="N299">
        <v>4</v>
      </c>
      <c r="O299" s="24">
        <f>IF(COUNTIF($A$2:A299,A299)=1,SUMIFS(Export!$M$2:$M$662,Export!$A$2:$A$662,Export!$A299),"")</f>
        <v>119.98</v>
      </c>
      <c r="P299" t="str">
        <f>TEXT(Export!$B299,"ddd")</f>
        <v>Fri</v>
      </c>
      <c r="Q299">
        <f>1/COUNTIF(Export!$A$2:$A$662,Export!$A299)</f>
        <v>1</v>
      </c>
    </row>
    <row r="300" spans="1:17" x14ac:dyDescent="0.25">
      <c r="A300">
        <v>202021</v>
      </c>
      <c r="B300" s="5">
        <v>45483</v>
      </c>
      <c r="C300">
        <v>122867</v>
      </c>
      <c r="D300">
        <v>200559</v>
      </c>
      <c r="E300" t="s">
        <v>95</v>
      </c>
      <c r="F300" t="s">
        <v>97</v>
      </c>
      <c r="G300">
        <v>1</v>
      </c>
      <c r="H300" s="22">
        <v>59.99</v>
      </c>
      <c r="I300" t="s">
        <v>93</v>
      </c>
      <c r="J300" t="s">
        <v>6</v>
      </c>
      <c r="K300" s="23" t="s">
        <v>6</v>
      </c>
      <c r="L300" s="22">
        <v>0</v>
      </c>
      <c r="M300" s="24">
        <v>59.99</v>
      </c>
      <c r="N300">
        <v>4</v>
      </c>
      <c r="O300" s="24">
        <f>IF(COUNTIF($A$2:A300,A300)=1,SUMIFS(Export!$M$2:$M$662,Export!$A$2:$A$662,Export!$A300),"")</f>
        <v>59.99</v>
      </c>
      <c r="P300" t="str">
        <f>TEXT(Export!$B300,"ddd")</f>
        <v>Wed</v>
      </c>
      <c r="Q300">
        <f>1/COUNTIF(Export!$A$2:$A$662,Export!$A300)</f>
        <v>1</v>
      </c>
    </row>
    <row r="301" spans="1:17" x14ac:dyDescent="0.25">
      <c r="A301">
        <v>202022</v>
      </c>
      <c r="B301" s="5">
        <v>45486</v>
      </c>
      <c r="C301">
        <v>124240</v>
      </c>
      <c r="D301">
        <v>100250</v>
      </c>
      <c r="E301" t="s">
        <v>98</v>
      </c>
      <c r="F301" t="s">
        <v>51</v>
      </c>
      <c r="G301">
        <v>1</v>
      </c>
      <c r="H301" s="22">
        <v>189</v>
      </c>
      <c r="I301" t="s">
        <v>93</v>
      </c>
      <c r="J301" t="s">
        <v>6</v>
      </c>
      <c r="K301" s="23" t="s">
        <v>6</v>
      </c>
      <c r="L301" s="22">
        <v>0</v>
      </c>
      <c r="M301" s="24">
        <v>189</v>
      </c>
      <c r="N301">
        <v>4</v>
      </c>
      <c r="O301" s="24">
        <f>IF(COUNTIF($A$2:A301,A301)=1,SUMIFS(Export!$M$2:$M$662,Export!$A$2:$A$662,Export!$A301),"")</f>
        <v>189</v>
      </c>
      <c r="P301" t="str">
        <f>TEXT(Export!$B301,"ddd")</f>
        <v>Sat</v>
      </c>
      <c r="Q301">
        <f>1/COUNTIF(Export!$A$2:$A$662,Export!$A301)</f>
        <v>1</v>
      </c>
    </row>
    <row r="302" spans="1:17" x14ac:dyDescent="0.25">
      <c r="A302">
        <v>202023</v>
      </c>
      <c r="B302" s="5">
        <v>45485</v>
      </c>
      <c r="C302">
        <v>131853</v>
      </c>
      <c r="D302">
        <v>100252</v>
      </c>
      <c r="E302" t="s">
        <v>98</v>
      </c>
      <c r="F302" t="s">
        <v>33</v>
      </c>
      <c r="G302">
        <v>4</v>
      </c>
      <c r="H302" s="22">
        <v>449</v>
      </c>
      <c r="I302" t="s">
        <v>18</v>
      </c>
      <c r="J302" t="s">
        <v>99</v>
      </c>
      <c r="K302" s="23">
        <v>0.1</v>
      </c>
      <c r="L302" s="22">
        <v>179.60000000000002</v>
      </c>
      <c r="M302" s="24">
        <v>1616.4</v>
      </c>
      <c r="N302">
        <v>6</v>
      </c>
      <c r="O302" s="24">
        <f>IF(COUNTIF($A$2:A302,A302)=1,SUMIFS(Export!$M$2:$M$662,Export!$A$2:$A$662,Export!$A302),"")</f>
        <v>1616.4</v>
      </c>
      <c r="P302" t="str">
        <f>TEXT(Export!$B302,"ddd")</f>
        <v>Fri</v>
      </c>
      <c r="Q302">
        <f>1/COUNTIF(Export!$A$2:$A$662,Export!$A302)</f>
        <v>1</v>
      </c>
    </row>
    <row r="303" spans="1:17" x14ac:dyDescent="0.25">
      <c r="A303">
        <v>202024</v>
      </c>
      <c r="B303" s="5">
        <v>45492</v>
      </c>
      <c r="C303">
        <v>106963</v>
      </c>
      <c r="D303">
        <v>100254</v>
      </c>
      <c r="E303" t="s">
        <v>98</v>
      </c>
      <c r="F303" t="s">
        <v>35</v>
      </c>
      <c r="G303">
        <v>3</v>
      </c>
      <c r="H303" s="22">
        <v>799</v>
      </c>
      <c r="I303" t="s">
        <v>93</v>
      </c>
      <c r="J303" t="s">
        <v>6</v>
      </c>
      <c r="K303" s="23" t="s">
        <v>6</v>
      </c>
      <c r="L303" s="22">
        <v>0</v>
      </c>
      <c r="M303" s="24">
        <v>2397</v>
      </c>
      <c r="N303">
        <v>7</v>
      </c>
      <c r="O303" s="24">
        <f>IF(COUNTIF($A$2:A303,A303)=1,SUMIFS(Export!$M$2:$M$662,Export!$A$2:$A$662,Export!$A303),"")</f>
        <v>3150.9399999999996</v>
      </c>
      <c r="P303" t="str">
        <f>TEXT(Export!$B303,"ddd")</f>
        <v>Fri</v>
      </c>
      <c r="Q303">
        <f>1/COUNTIF(Export!$A$2:$A$662,Export!$A303)</f>
        <v>0.25</v>
      </c>
    </row>
    <row r="304" spans="1:17" x14ac:dyDescent="0.25">
      <c r="A304">
        <v>202024</v>
      </c>
      <c r="B304" s="5">
        <v>45492</v>
      </c>
      <c r="C304">
        <v>106963</v>
      </c>
      <c r="D304">
        <v>300188</v>
      </c>
      <c r="E304" t="s">
        <v>92</v>
      </c>
      <c r="F304" t="s">
        <v>112</v>
      </c>
      <c r="G304">
        <v>5</v>
      </c>
      <c r="H304" s="22">
        <v>64.989999999999995</v>
      </c>
      <c r="I304" t="s">
        <v>93</v>
      </c>
      <c r="J304" t="s">
        <v>6</v>
      </c>
      <c r="K304" s="23" t="s">
        <v>6</v>
      </c>
      <c r="L304" s="22">
        <v>0</v>
      </c>
      <c r="M304" s="24">
        <v>324.95</v>
      </c>
      <c r="N304">
        <v>4</v>
      </c>
      <c r="O304" s="24" t="str">
        <f>IF(COUNTIF($A$2:A304,A304)=1,SUMIFS(Export!$M$2:$M$662,Export!$A$2:$A$662,Export!$A304),"")</f>
        <v/>
      </c>
      <c r="P304" t="str">
        <f>TEXT(Export!$B304,"ddd")</f>
        <v>Fri</v>
      </c>
      <c r="Q304">
        <f>1/COUNTIF(Export!$A$2:$A$662,Export!$A304)</f>
        <v>0.25</v>
      </c>
    </row>
    <row r="305" spans="1:17" x14ac:dyDescent="0.25">
      <c r="A305">
        <v>202024</v>
      </c>
      <c r="B305" s="5">
        <v>45492</v>
      </c>
      <c r="C305">
        <v>106963</v>
      </c>
      <c r="D305">
        <v>100251</v>
      </c>
      <c r="E305" t="s">
        <v>98</v>
      </c>
      <c r="F305" t="s">
        <v>30</v>
      </c>
      <c r="G305">
        <v>1</v>
      </c>
      <c r="H305" s="22">
        <v>399</v>
      </c>
      <c r="I305" t="s">
        <v>93</v>
      </c>
      <c r="J305" t="s">
        <v>6</v>
      </c>
      <c r="K305" s="23" t="s">
        <v>6</v>
      </c>
      <c r="L305" s="22">
        <v>0</v>
      </c>
      <c r="M305" s="24">
        <v>399</v>
      </c>
      <c r="N305">
        <v>7</v>
      </c>
      <c r="O305" s="24" t="str">
        <f>IF(COUNTIF($A$2:A305,A305)=1,SUMIFS(Export!$M$2:$M$662,Export!$A$2:$A$662,Export!$A305),"")</f>
        <v/>
      </c>
      <c r="P305" t="str">
        <f>TEXT(Export!$B305,"ddd")</f>
        <v>Fri</v>
      </c>
      <c r="Q305">
        <f>1/COUNTIF(Export!$A$2:$A$662,Export!$A305)</f>
        <v>0.25</v>
      </c>
    </row>
    <row r="306" spans="1:17" x14ac:dyDescent="0.25">
      <c r="A306">
        <v>202024</v>
      </c>
      <c r="B306" s="5">
        <v>45492</v>
      </c>
      <c r="C306">
        <v>106963</v>
      </c>
      <c r="D306">
        <v>300185</v>
      </c>
      <c r="E306" t="s">
        <v>92</v>
      </c>
      <c r="F306" t="s">
        <v>101</v>
      </c>
      <c r="G306">
        <v>1</v>
      </c>
      <c r="H306" s="22">
        <v>29.99</v>
      </c>
      <c r="I306" t="s">
        <v>93</v>
      </c>
      <c r="J306" t="s">
        <v>6</v>
      </c>
      <c r="K306" s="23" t="s">
        <v>6</v>
      </c>
      <c r="L306" s="22">
        <v>0</v>
      </c>
      <c r="M306" s="24">
        <v>29.99</v>
      </c>
      <c r="N306">
        <v>3</v>
      </c>
      <c r="O306" s="24" t="str">
        <f>IF(COUNTIF($A$2:A306,A306)=1,SUMIFS(Export!$M$2:$M$662,Export!$A$2:$A$662,Export!$A306),"")</f>
        <v/>
      </c>
      <c r="P306" t="str">
        <f>TEXT(Export!$B306,"ddd")</f>
        <v>Fri</v>
      </c>
      <c r="Q306">
        <f>1/COUNTIF(Export!$A$2:$A$662,Export!$A306)</f>
        <v>0.25</v>
      </c>
    </row>
    <row r="307" spans="1:17" x14ac:dyDescent="0.25">
      <c r="A307">
        <v>202025</v>
      </c>
      <c r="B307" s="5">
        <v>45487</v>
      </c>
      <c r="C307">
        <v>113697</v>
      </c>
      <c r="D307">
        <v>100248</v>
      </c>
      <c r="E307" t="s">
        <v>98</v>
      </c>
      <c r="F307" t="s">
        <v>37</v>
      </c>
      <c r="G307">
        <v>2</v>
      </c>
      <c r="H307" s="22">
        <v>199</v>
      </c>
      <c r="I307" t="s">
        <v>93</v>
      </c>
      <c r="J307" t="s">
        <v>6</v>
      </c>
      <c r="K307" s="23" t="s">
        <v>6</v>
      </c>
      <c r="L307" s="22">
        <v>0</v>
      </c>
      <c r="M307" s="24">
        <v>398</v>
      </c>
      <c r="N307">
        <v>4</v>
      </c>
      <c r="O307" s="24">
        <f>IF(COUNTIF($A$2:A307,A307)=1,SUMIFS(Export!$M$2:$M$662,Export!$A$2:$A$662,Export!$A307),"")</f>
        <v>398</v>
      </c>
      <c r="P307" t="str">
        <f>TEXT(Export!$B307,"ddd")</f>
        <v>Sun</v>
      </c>
      <c r="Q307">
        <f>1/COUNTIF(Export!$A$2:$A$662,Export!$A307)</f>
        <v>1</v>
      </c>
    </row>
    <row r="308" spans="1:17" x14ac:dyDescent="0.25">
      <c r="A308">
        <v>202026</v>
      </c>
      <c r="B308" s="5">
        <v>45485</v>
      </c>
      <c r="C308">
        <v>122862</v>
      </c>
      <c r="D308">
        <v>200554</v>
      </c>
      <c r="E308" t="s">
        <v>95</v>
      </c>
      <c r="F308" t="s">
        <v>100</v>
      </c>
      <c r="G308">
        <v>1</v>
      </c>
      <c r="H308" s="22">
        <v>67.989999999999995</v>
      </c>
      <c r="I308" t="s">
        <v>18</v>
      </c>
      <c r="J308" t="s">
        <v>116</v>
      </c>
      <c r="K308" s="23">
        <v>0.1</v>
      </c>
      <c r="L308" s="22">
        <v>6.7989999999999995</v>
      </c>
      <c r="M308" s="24">
        <v>61.190999999999995</v>
      </c>
      <c r="N308">
        <v>4</v>
      </c>
      <c r="O308" s="24">
        <f>IF(COUNTIF($A$2:A308,A308)=1,SUMIFS(Export!$M$2:$M$662,Export!$A$2:$A$662,Export!$A308),"")</f>
        <v>78.281999999999996</v>
      </c>
      <c r="P308" t="str">
        <f>TEXT(Export!$B308,"ddd")</f>
        <v>Fri</v>
      </c>
      <c r="Q308">
        <f>1/COUNTIF(Export!$A$2:$A$662,Export!$A308)</f>
        <v>0.5</v>
      </c>
    </row>
    <row r="309" spans="1:17" x14ac:dyDescent="0.25">
      <c r="A309">
        <v>202026</v>
      </c>
      <c r="B309" s="5">
        <v>45485</v>
      </c>
      <c r="C309">
        <v>122862</v>
      </c>
      <c r="D309">
        <v>200549</v>
      </c>
      <c r="E309" t="s">
        <v>95</v>
      </c>
      <c r="F309" t="s">
        <v>94</v>
      </c>
      <c r="G309">
        <v>1</v>
      </c>
      <c r="H309" s="22">
        <v>18.989999999999998</v>
      </c>
      <c r="I309" t="s">
        <v>18</v>
      </c>
      <c r="J309" t="s">
        <v>116</v>
      </c>
      <c r="K309" s="23">
        <v>0.1</v>
      </c>
      <c r="L309" s="22">
        <v>1.899</v>
      </c>
      <c r="M309" s="24">
        <v>17.090999999999998</v>
      </c>
      <c r="N309">
        <v>4</v>
      </c>
      <c r="O309" s="24" t="str">
        <f>IF(COUNTIF($A$2:A309,A309)=1,SUMIFS(Export!$M$2:$M$662,Export!$A$2:$A$662,Export!$A309),"")</f>
        <v/>
      </c>
      <c r="P309" t="str">
        <f>TEXT(Export!$B309,"ddd")</f>
        <v>Fri</v>
      </c>
      <c r="Q309">
        <f>1/COUNTIF(Export!$A$2:$A$662,Export!$A309)</f>
        <v>0.5</v>
      </c>
    </row>
    <row r="310" spans="1:17" x14ac:dyDescent="0.25">
      <c r="A310">
        <v>202027</v>
      </c>
      <c r="B310" s="5">
        <v>45490</v>
      </c>
      <c r="C310">
        <v>132016</v>
      </c>
      <c r="D310">
        <v>200550</v>
      </c>
      <c r="E310" t="s">
        <v>95</v>
      </c>
      <c r="F310" t="s">
        <v>109</v>
      </c>
      <c r="G310">
        <v>1</v>
      </c>
      <c r="H310" s="22">
        <v>15.99</v>
      </c>
      <c r="I310" t="s">
        <v>18</v>
      </c>
      <c r="J310" t="s">
        <v>99</v>
      </c>
      <c r="K310" s="23">
        <v>0.1</v>
      </c>
      <c r="L310" s="22">
        <v>1.5990000000000002</v>
      </c>
      <c r="M310" s="24">
        <v>14.391</v>
      </c>
      <c r="N310">
        <v>3</v>
      </c>
      <c r="O310" s="24">
        <f>IF(COUNTIF($A$2:A310,A310)=1,SUMIFS(Export!$M$2:$M$662,Export!$A$2:$A$662,Export!$A310),"")</f>
        <v>916.11899999999991</v>
      </c>
      <c r="P310" t="str">
        <f>TEXT(Export!$B310,"ddd")</f>
        <v>Wed</v>
      </c>
      <c r="Q310">
        <f>1/COUNTIF(Export!$A$2:$A$662,Export!$A310)</f>
        <v>0.2</v>
      </c>
    </row>
    <row r="311" spans="1:17" x14ac:dyDescent="0.25">
      <c r="A311">
        <v>202027</v>
      </c>
      <c r="B311" s="5">
        <v>45490</v>
      </c>
      <c r="C311">
        <v>132016</v>
      </c>
      <c r="D311">
        <v>300191</v>
      </c>
      <c r="E311" t="s">
        <v>92</v>
      </c>
      <c r="F311" t="s">
        <v>103</v>
      </c>
      <c r="G311">
        <v>3</v>
      </c>
      <c r="H311" s="22">
        <v>21.99</v>
      </c>
      <c r="I311" t="s">
        <v>18</v>
      </c>
      <c r="J311" t="s">
        <v>99</v>
      </c>
      <c r="K311" s="23">
        <v>0.1</v>
      </c>
      <c r="L311" s="22">
        <v>6.5970000000000004</v>
      </c>
      <c r="M311" s="24">
        <v>59.372999999999998</v>
      </c>
      <c r="N311">
        <v>4</v>
      </c>
      <c r="O311" s="24" t="str">
        <f>IF(COUNTIF($A$2:A311,A311)=1,SUMIFS(Export!$M$2:$M$662,Export!$A$2:$A$662,Export!$A311),"")</f>
        <v/>
      </c>
      <c r="P311" t="str">
        <f>TEXT(Export!$B311,"ddd")</f>
        <v>Wed</v>
      </c>
      <c r="Q311">
        <f>1/COUNTIF(Export!$A$2:$A$662,Export!$A311)</f>
        <v>0.2</v>
      </c>
    </row>
    <row r="312" spans="1:17" x14ac:dyDescent="0.25">
      <c r="A312">
        <v>202027</v>
      </c>
      <c r="B312" s="5">
        <v>45490</v>
      </c>
      <c r="C312">
        <v>132016</v>
      </c>
      <c r="D312">
        <v>300185</v>
      </c>
      <c r="E312" t="s">
        <v>92</v>
      </c>
      <c r="F312" t="s">
        <v>101</v>
      </c>
      <c r="G312">
        <v>4</v>
      </c>
      <c r="H312" s="22">
        <v>29.99</v>
      </c>
      <c r="I312" t="s">
        <v>18</v>
      </c>
      <c r="J312" t="s">
        <v>99</v>
      </c>
      <c r="K312" s="23">
        <v>0.1</v>
      </c>
      <c r="L312" s="22">
        <v>11.996</v>
      </c>
      <c r="M312" s="24">
        <v>107.964</v>
      </c>
      <c r="N312">
        <v>2</v>
      </c>
      <c r="O312" s="24" t="str">
        <f>IF(COUNTIF($A$2:A312,A312)=1,SUMIFS(Export!$M$2:$M$662,Export!$A$2:$A$662,Export!$A312),"")</f>
        <v/>
      </c>
      <c r="P312" t="str">
        <f>TEXT(Export!$B312,"ddd")</f>
        <v>Wed</v>
      </c>
      <c r="Q312">
        <f>1/COUNTIF(Export!$A$2:$A$662,Export!$A312)</f>
        <v>0.2</v>
      </c>
    </row>
    <row r="313" spans="1:17" x14ac:dyDescent="0.25">
      <c r="A313">
        <v>202027</v>
      </c>
      <c r="B313" s="5">
        <v>45490</v>
      </c>
      <c r="C313">
        <v>132016</v>
      </c>
      <c r="D313">
        <v>100250</v>
      </c>
      <c r="E313" t="s">
        <v>98</v>
      </c>
      <c r="F313" t="s">
        <v>51</v>
      </c>
      <c r="G313">
        <v>4</v>
      </c>
      <c r="H313" s="22">
        <v>189</v>
      </c>
      <c r="I313" t="s">
        <v>18</v>
      </c>
      <c r="J313" t="s">
        <v>99</v>
      </c>
      <c r="K313" s="23">
        <v>0.1</v>
      </c>
      <c r="L313" s="22">
        <v>75.600000000000009</v>
      </c>
      <c r="M313" s="24">
        <v>680.4</v>
      </c>
      <c r="N313">
        <v>2</v>
      </c>
      <c r="O313" s="24" t="str">
        <f>IF(COUNTIF($A$2:A313,A313)=1,SUMIFS(Export!$M$2:$M$662,Export!$A$2:$A$662,Export!$A313),"")</f>
        <v/>
      </c>
      <c r="P313" t="str">
        <f>TEXT(Export!$B313,"ddd")</f>
        <v>Wed</v>
      </c>
      <c r="Q313">
        <f>1/COUNTIF(Export!$A$2:$A$662,Export!$A313)</f>
        <v>0.2</v>
      </c>
    </row>
    <row r="314" spans="1:17" x14ac:dyDescent="0.25">
      <c r="A314">
        <v>202027</v>
      </c>
      <c r="B314" s="5">
        <v>45490</v>
      </c>
      <c r="C314">
        <v>132016</v>
      </c>
      <c r="D314">
        <v>200559</v>
      </c>
      <c r="E314" t="s">
        <v>95</v>
      </c>
      <c r="F314" t="s">
        <v>97</v>
      </c>
      <c r="G314">
        <v>1</v>
      </c>
      <c r="H314" s="22">
        <v>59.99</v>
      </c>
      <c r="I314" t="s">
        <v>18</v>
      </c>
      <c r="J314" t="s">
        <v>99</v>
      </c>
      <c r="K314" s="23">
        <v>0.1</v>
      </c>
      <c r="L314" s="22">
        <v>5.9990000000000006</v>
      </c>
      <c r="M314" s="24">
        <v>53.991</v>
      </c>
      <c r="N314">
        <v>1</v>
      </c>
      <c r="O314" s="24" t="str">
        <f>IF(COUNTIF($A$2:A314,A314)=1,SUMIFS(Export!$M$2:$M$662,Export!$A$2:$A$662,Export!$A314),"")</f>
        <v/>
      </c>
      <c r="P314" t="str">
        <f>TEXT(Export!$B314,"ddd")</f>
        <v>Wed</v>
      </c>
      <c r="Q314">
        <f>1/COUNTIF(Export!$A$2:$A$662,Export!$A314)</f>
        <v>0.2</v>
      </c>
    </row>
    <row r="315" spans="1:17" x14ac:dyDescent="0.25">
      <c r="A315">
        <v>202028</v>
      </c>
      <c r="B315" s="5">
        <v>45491</v>
      </c>
      <c r="C315">
        <v>117687</v>
      </c>
      <c r="D315">
        <v>200551</v>
      </c>
      <c r="E315" t="s">
        <v>95</v>
      </c>
      <c r="F315" t="s">
        <v>114</v>
      </c>
      <c r="G315">
        <v>1</v>
      </c>
      <c r="H315" s="22">
        <v>79.989999999999995</v>
      </c>
      <c r="I315" t="s">
        <v>93</v>
      </c>
      <c r="J315" t="s">
        <v>6</v>
      </c>
      <c r="K315" s="23" t="s">
        <v>6</v>
      </c>
      <c r="L315" s="22">
        <v>0</v>
      </c>
      <c r="M315" s="24">
        <v>79.989999999999995</v>
      </c>
      <c r="N315">
        <v>1</v>
      </c>
      <c r="O315" s="24">
        <f>IF(COUNTIF($A$2:A315,A315)=1,SUMIFS(Export!$M$2:$M$662,Export!$A$2:$A$662,Export!$A315),"")</f>
        <v>79.989999999999995</v>
      </c>
      <c r="P315" t="str">
        <f>TEXT(Export!$B315,"ddd")</f>
        <v>Thu</v>
      </c>
      <c r="Q315">
        <f>1/COUNTIF(Export!$A$2:$A$662,Export!$A315)</f>
        <v>1</v>
      </c>
    </row>
    <row r="316" spans="1:17" x14ac:dyDescent="0.25">
      <c r="A316">
        <v>202029</v>
      </c>
      <c r="B316" s="5">
        <v>45488</v>
      </c>
      <c r="C316">
        <v>129149</v>
      </c>
      <c r="D316">
        <v>300188</v>
      </c>
      <c r="E316" t="s">
        <v>92</v>
      </c>
      <c r="F316" t="s">
        <v>112</v>
      </c>
      <c r="G316">
        <v>1</v>
      </c>
      <c r="H316" s="22">
        <v>64.989999999999995</v>
      </c>
      <c r="I316" t="s">
        <v>93</v>
      </c>
      <c r="J316" t="s">
        <v>6</v>
      </c>
      <c r="K316" s="23" t="s">
        <v>6</v>
      </c>
      <c r="L316" s="22">
        <v>0</v>
      </c>
      <c r="M316" s="24">
        <v>64.989999999999995</v>
      </c>
      <c r="N316">
        <v>3</v>
      </c>
      <c r="O316" s="24">
        <f>IF(COUNTIF($A$2:A316,A316)=1,SUMIFS(Export!$M$2:$M$662,Export!$A$2:$A$662,Export!$A316),"")</f>
        <v>64.989999999999995</v>
      </c>
      <c r="P316" t="str">
        <f>TEXT(Export!$B316,"ddd")</f>
        <v>Mon</v>
      </c>
      <c r="Q316">
        <f>1/COUNTIF(Export!$A$2:$A$662,Export!$A316)</f>
        <v>1</v>
      </c>
    </row>
    <row r="317" spans="1:17" x14ac:dyDescent="0.25">
      <c r="A317">
        <v>202030</v>
      </c>
      <c r="B317" s="5">
        <v>45484</v>
      </c>
      <c r="C317">
        <v>122137</v>
      </c>
      <c r="D317">
        <v>100250</v>
      </c>
      <c r="E317" t="s">
        <v>98</v>
      </c>
      <c r="F317" t="s">
        <v>51</v>
      </c>
      <c r="G317">
        <v>4</v>
      </c>
      <c r="H317" s="22">
        <v>189</v>
      </c>
      <c r="I317" t="s">
        <v>93</v>
      </c>
      <c r="J317" t="s">
        <v>6</v>
      </c>
      <c r="K317" s="23" t="s">
        <v>6</v>
      </c>
      <c r="L317" s="22">
        <v>0</v>
      </c>
      <c r="M317" s="24">
        <v>756</v>
      </c>
      <c r="N317">
        <v>5</v>
      </c>
      <c r="O317" s="24">
        <f>IF(COUNTIF($A$2:A317,A317)=1,SUMIFS(Export!$M$2:$M$662,Export!$A$2:$A$662,Export!$A317),"")</f>
        <v>756</v>
      </c>
      <c r="P317" t="str">
        <f>TEXT(Export!$B317,"ddd")</f>
        <v>Thu</v>
      </c>
      <c r="Q317">
        <f>1/COUNTIF(Export!$A$2:$A$662,Export!$A317)</f>
        <v>1</v>
      </c>
    </row>
    <row r="318" spans="1:17" x14ac:dyDescent="0.25">
      <c r="A318">
        <v>202031</v>
      </c>
      <c r="B318" s="5">
        <v>45488</v>
      </c>
      <c r="C318">
        <v>123955</v>
      </c>
      <c r="D318">
        <v>300187</v>
      </c>
      <c r="E318" t="s">
        <v>92</v>
      </c>
      <c r="F318" t="s">
        <v>110</v>
      </c>
      <c r="G318">
        <v>2</v>
      </c>
      <c r="H318" s="22">
        <v>54.99</v>
      </c>
      <c r="I318" t="s">
        <v>93</v>
      </c>
      <c r="J318" t="s">
        <v>6</v>
      </c>
      <c r="K318" s="23" t="s">
        <v>6</v>
      </c>
      <c r="L318" s="22">
        <v>0</v>
      </c>
      <c r="M318" s="24">
        <v>109.98</v>
      </c>
      <c r="N318">
        <v>2</v>
      </c>
      <c r="O318" s="24">
        <f>IF(COUNTIF($A$2:A318,A318)=1,SUMIFS(Export!$M$2:$M$662,Export!$A$2:$A$662,Export!$A318),"")</f>
        <v>109.98</v>
      </c>
      <c r="P318" t="str">
        <f>TEXT(Export!$B318,"ddd")</f>
        <v>Mon</v>
      </c>
      <c r="Q318">
        <f>1/COUNTIF(Export!$A$2:$A$662,Export!$A318)</f>
        <v>1</v>
      </c>
    </row>
    <row r="319" spans="1:17" x14ac:dyDescent="0.25">
      <c r="A319">
        <v>202032</v>
      </c>
      <c r="B319" s="5">
        <v>45488</v>
      </c>
      <c r="C319">
        <v>109878</v>
      </c>
      <c r="D319">
        <v>100254</v>
      </c>
      <c r="E319" t="s">
        <v>98</v>
      </c>
      <c r="F319" t="s">
        <v>35</v>
      </c>
      <c r="G319">
        <v>3</v>
      </c>
      <c r="H319" s="22">
        <v>799</v>
      </c>
      <c r="I319" t="s">
        <v>93</v>
      </c>
      <c r="J319" t="s">
        <v>6</v>
      </c>
      <c r="K319" s="23" t="s">
        <v>6</v>
      </c>
      <c r="L319" s="22">
        <v>0</v>
      </c>
      <c r="M319" s="24">
        <v>2397</v>
      </c>
      <c r="N319">
        <v>6</v>
      </c>
      <c r="O319" s="24">
        <f>IF(COUNTIF($A$2:A319,A319)=1,SUMIFS(Export!$M$2:$M$662,Export!$A$2:$A$662,Export!$A319),"")</f>
        <v>2764.9199999999996</v>
      </c>
      <c r="P319" t="str">
        <f>TEXT(Export!$B319,"ddd")</f>
        <v>Mon</v>
      </c>
      <c r="Q319">
        <f>1/COUNTIF(Export!$A$2:$A$662,Export!$A319)</f>
        <v>0.25</v>
      </c>
    </row>
    <row r="320" spans="1:17" x14ac:dyDescent="0.25">
      <c r="A320">
        <v>202032</v>
      </c>
      <c r="B320" s="5">
        <v>45488</v>
      </c>
      <c r="C320">
        <v>109878</v>
      </c>
      <c r="D320">
        <v>200559</v>
      </c>
      <c r="E320" t="s">
        <v>95</v>
      </c>
      <c r="F320" t="s">
        <v>97</v>
      </c>
      <c r="G320">
        <v>3</v>
      </c>
      <c r="H320" s="22">
        <v>59.99</v>
      </c>
      <c r="I320" t="s">
        <v>93</v>
      </c>
      <c r="J320" t="s">
        <v>6</v>
      </c>
      <c r="K320" s="23" t="s">
        <v>6</v>
      </c>
      <c r="L320" s="22">
        <v>0</v>
      </c>
      <c r="M320" s="24">
        <v>179.97</v>
      </c>
      <c r="N320">
        <v>2</v>
      </c>
      <c r="O320" s="24" t="str">
        <f>IF(COUNTIF($A$2:A320,A320)=1,SUMIFS(Export!$M$2:$M$662,Export!$A$2:$A$662,Export!$A320),"")</f>
        <v/>
      </c>
      <c r="P320" t="str">
        <f>TEXT(Export!$B320,"ddd")</f>
        <v>Mon</v>
      </c>
      <c r="Q320">
        <f>1/COUNTIF(Export!$A$2:$A$662,Export!$A320)</f>
        <v>0.25</v>
      </c>
    </row>
    <row r="321" spans="1:17" x14ac:dyDescent="0.25">
      <c r="A321">
        <v>202032</v>
      </c>
      <c r="B321" s="5">
        <v>45488</v>
      </c>
      <c r="C321">
        <v>109878</v>
      </c>
      <c r="D321">
        <v>300185</v>
      </c>
      <c r="E321" t="s">
        <v>92</v>
      </c>
      <c r="F321" t="s">
        <v>101</v>
      </c>
      <c r="G321">
        <v>4</v>
      </c>
      <c r="H321" s="22">
        <v>29.99</v>
      </c>
      <c r="I321" t="s">
        <v>93</v>
      </c>
      <c r="J321" t="s">
        <v>6</v>
      </c>
      <c r="K321" s="23" t="s">
        <v>6</v>
      </c>
      <c r="L321" s="22">
        <v>0</v>
      </c>
      <c r="M321" s="24">
        <v>119.96</v>
      </c>
      <c r="N321">
        <v>2</v>
      </c>
      <c r="O321" s="24" t="str">
        <f>IF(COUNTIF($A$2:A321,A321)=1,SUMIFS(Export!$M$2:$M$662,Export!$A$2:$A$662,Export!$A321),"")</f>
        <v/>
      </c>
      <c r="P321" t="str">
        <f>TEXT(Export!$B321,"ddd")</f>
        <v>Mon</v>
      </c>
      <c r="Q321">
        <f>1/COUNTIF(Export!$A$2:$A$662,Export!$A321)</f>
        <v>0.25</v>
      </c>
    </row>
    <row r="322" spans="1:17" x14ac:dyDescent="0.25">
      <c r="A322">
        <v>202032</v>
      </c>
      <c r="B322" s="5">
        <v>45488</v>
      </c>
      <c r="C322">
        <v>109878</v>
      </c>
      <c r="D322">
        <v>200554</v>
      </c>
      <c r="E322" t="s">
        <v>95</v>
      </c>
      <c r="F322" t="s">
        <v>100</v>
      </c>
      <c r="G322">
        <v>1</v>
      </c>
      <c r="H322" s="22">
        <v>67.989999999999995</v>
      </c>
      <c r="I322" t="s">
        <v>93</v>
      </c>
      <c r="J322" t="s">
        <v>6</v>
      </c>
      <c r="K322" s="23" t="s">
        <v>6</v>
      </c>
      <c r="L322" s="22">
        <v>0</v>
      </c>
      <c r="M322" s="24">
        <v>67.989999999999995</v>
      </c>
      <c r="N322">
        <v>1</v>
      </c>
      <c r="O322" s="24" t="str">
        <f>IF(COUNTIF($A$2:A322,A322)=1,SUMIFS(Export!$M$2:$M$662,Export!$A$2:$A$662,Export!$A322),"")</f>
        <v/>
      </c>
      <c r="P322" t="str">
        <f>TEXT(Export!$B322,"ddd")</f>
        <v>Mon</v>
      </c>
      <c r="Q322">
        <f>1/COUNTIF(Export!$A$2:$A$662,Export!$A322)</f>
        <v>0.25</v>
      </c>
    </row>
    <row r="323" spans="1:17" x14ac:dyDescent="0.25">
      <c r="A323">
        <v>202033</v>
      </c>
      <c r="B323" s="5">
        <v>45488</v>
      </c>
      <c r="C323">
        <v>118997</v>
      </c>
      <c r="D323">
        <v>100252</v>
      </c>
      <c r="E323" t="s">
        <v>98</v>
      </c>
      <c r="F323" t="s">
        <v>33</v>
      </c>
      <c r="G323">
        <v>1</v>
      </c>
      <c r="H323" s="22">
        <v>449</v>
      </c>
      <c r="I323" t="s">
        <v>93</v>
      </c>
      <c r="J323" t="s">
        <v>6</v>
      </c>
      <c r="K323" s="23" t="s">
        <v>6</v>
      </c>
      <c r="L323" s="22">
        <v>0</v>
      </c>
      <c r="M323" s="24">
        <v>449</v>
      </c>
      <c r="N323">
        <v>7</v>
      </c>
      <c r="O323" s="24">
        <f>IF(COUNTIF($A$2:A323,A323)=1,SUMIFS(Export!$M$2:$M$662,Export!$A$2:$A$662,Export!$A323),"")</f>
        <v>709.98</v>
      </c>
      <c r="P323" t="str">
        <f>TEXT(Export!$B323,"ddd")</f>
        <v>Mon</v>
      </c>
      <c r="Q323">
        <f>1/COUNTIF(Export!$A$2:$A$662,Export!$A323)</f>
        <v>0.25</v>
      </c>
    </row>
    <row r="324" spans="1:17" x14ac:dyDescent="0.25">
      <c r="A324">
        <v>202033</v>
      </c>
      <c r="B324" s="5">
        <v>45488</v>
      </c>
      <c r="C324">
        <v>118997</v>
      </c>
      <c r="D324">
        <v>200555</v>
      </c>
      <c r="E324" t="s">
        <v>95</v>
      </c>
      <c r="F324" t="s">
        <v>115</v>
      </c>
      <c r="G324">
        <v>1</v>
      </c>
      <c r="H324" s="22">
        <v>39.99</v>
      </c>
      <c r="I324" t="s">
        <v>93</v>
      </c>
      <c r="J324" t="s">
        <v>6</v>
      </c>
      <c r="K324" s="23" t="s">
        <v>6</v>
      </c>
      <c r="L324" s="22">
        <v>0</v>
      </c>
      <c r="M324" s="24">
        <v>39.99</v>
      </c>
      <c r="N324">
        <v>4</v>
      </c>
      <c r="O324" s="24" t="str">
        <f>IF(COUNTIF($A$2:A324,A324)=1,SUMIFS(Export!$M$2:$M$662,Export!$A$2:$A$662,Export!$A324),"")</f>
        <v/>
      </c>
      <c r="P324" t="str">
        <f>TEXT(Export!$B324,"ddd")</f>
        <v>Mon</v>
      </c>
      <c r="Q324">
        <f>1/COUNTIF(Export!$A$2:$A$662,Export!$A324)</f>
        <v>0.25</v>
      </c>
    </row>
    <row r="325" spans="1:17" x14ac:dyDescent="0.25">
      <c r="A325">
        <v>202033</v>
      </c>
      <c r="B325" s="5">
        <v>45488</v>
      </c>
      <c r="C325">
        <v>118997</v>
      </c>
      <c r="D325">
        <v>300191</v>
      </c>
      <c r="E325" t="s">
        <v>92</v>
      </c>
      <c r="F325" t="s">
        <v>103</v>
      </c>
      <c r="G325">
        <v>1</v>
      </c>
      <c r="H325" s="22">
        <v>21.99</v>
      </c>
      <c r="I325" t="s">
        <v>93</v>
      </c>
      <c r="J325" t="s">
        <v>6</v>
      </c>
      <c r="K325" s="23" t="s">
        <v>6</v>
      </c>
      <c r="L325" s="22">
        <v>0</v>
      </c>
      <c r="M325" s="24">
        <v>21.99</v>
      </c>
      <c r="N325">
        <v>3</v>
      </c>
      <c r="O325" s="24" t="str">
        <f>IF(COUNTIF($A$2:A325,A325)=1,SUMIFS(Export!$M$2:$M$662,Export!$A$2:$A$662,Export!$A325),"")</f>
        <v/>
      </c>
      <c r="P325" t="str">
        <f>TEXT(Export!$B325,"ddd")</f>
        <v>Mon</v>
      </c>
      <c r="Q325">
        <f>1/COUNTIF(Export!$A$2:$A$662,Export!$A325)</f>
        <v>0.25</v>
      </c>
    </row>
    <row r="326" spans="1:17" x14ac:dyDescent="0.25">
      <c r="A326">
        <v>202033</v>
      </c>
      <c r="B326" s="5">
        <v>45488</v>
      </c>
      <c r="C326">
        <v>118997</v>
      </c>
      <c r="D326">
        <v>100248</v>
      </c>
      <c r="E326" t="s">
        <v>98</v>
      </c>
      <c r="F326" t="s">
        <v>37</v>
      </c>
      <c r="G326">
        <v>1</v>
      </c>
      <c r="H326" s="22">
        <v>199</v>
      </c>
      <c r="I326" t="s">
        <v>93</v>
      </c>
      <c r="J326" t="s">
        <v>6</v>
      </c>
      <c r="K326" s="23" t="s">
        <v>6</v>
      </c>
      <c r="L326" s="22">
        <v>0</v>
      </c>
      <c r="M326" s="24">
        <v>199</v>
      </c>
      <c r="N326">
        <v>3</v>
      </c>
      <c r="O326" s="24" t="str">
        <f>IF(COUNTIF($A$2:A326,A326)=1,SUMIFS(Export!$M$2:$M$662,Export!$A$2:$A$662,Export!$A326),"")</f>
        <v/>
      </c>
      <c r="P326" t="str">
        <f>TEXT(Export!$B326,"ddd")</f>
        <v>Mon</v>
      </c>
      <c r="Q326">
        <f>1/COUNTIF(Export!$A$2:$A$662,Export!$A326)</f>
        <v>0.25</v>
      </c>
    </row>
    <row r="327" spans="1:17" x14ac:dyDescent="0.25">
      <c r="A327">
        <v>202034</v>
      </c>
      <c r="B327" s="5">
        <v>45486</v>
      </c>
      <c r="C327">
        <v>120688</v>
      </c>
      <c r="D327">
        <v>200549</v>
      </c>
      <c r="E327" t="s">
        <v>95</v>
      </c>
      <c r="F327" t="s">
        <v>94</v>
      </c>
      <c r="G327">
        <v>2</v>
      </c>
      <c r="H327" s="22">
        <v>18.989999999999998</v>
      </c>
      <c r="I327" t="s">
        <v>93</v>
      </c>
      <c r="J327" t="s">
        <v>6</v>
      </c>
      <c r="K327" s="23" t="s">
        <v>6</v>
      </c>
      <c r="L327" s="22">
        <v>0</v>
      </c>
      <c r="M327" s="24">
        <v>37.979999999999997</v>
      </c>
      <c r="N327">
        <v>2</v>
      </c>
      <c r="O327" s="24">
        <f>IF(COUNTIF($A$2:A327,A327)=1,SUMIFS(Export!$M$2:$M$662,Export!$A$2:$A$662,Export!$A327),"")</f>
        <v>37.979999999999997</v>
      </c>
      <c r="P327" t="str">
        <f>TEXT(Export!$B327,"ddd")</f>
        <v>Sat</v>
      </c>
      <c r="Q327">
        <f>1/COUNTIF(Export!$A$2:$A$662,Export!$A327)</f>
        <v>1</v>
      </c>
    </row>
    <row r="328" spans="1:17" x14ac:dyDescent="0.25">
      <c r="A328">
        <v>202035</v>
      </c>
      <c r="B328" s="5">
        <v>45485</v>
      </c>
      <c r="C328">
        <v>117857</v>
      </c>
      <c r="D328">
        <v>200559</v>
      </c>
      <c r="E328" t="s">
        <v>95</v>
      </c>
      <c r="F328" t="s">
        <v>97</v>
      </c>
      <c r="G328">
        <v>4</v>
      </c>
      <c r="H328" s="22">
        <v>59.99</v>
      </c>
      <c r="I328" t="s">
        <v>93</v>
      </c>
      <c r="J328" t="s">
        <v>6</v>
      </c>
      <c r="K328" s="23" t="s">
        <v>6</v>
      </c>
      <c r="L328" s="22">
        <v>0</v>
      </c>
      <c r="M328" s="24">
        <v>239.96</v>
      </c>
      <c r="N328">
        <v>1</v>
      </c>
      <c r="O328" s="24">
        <f>IF(COUNTIF($A$2:A328,A328)=1,SUMIFS(Export!$M$2:$M$662,Export!$A$2:$A$662,Export!$A328),"")</f>
        <v>315.92</v>
      </c>
      <c r="P328" t="str">
        <f>TEXT(Export!$B328,"ddd")</f>
        <v>Fri</v>
      </c>
      <c r="Q328">
        <f>1/COUNTIF(Export!$A$2:$A$662,Export!$A328)</f>
        <v>0.5</v>
      </c>
    </row>
    <row r="329" spans="1:17" x14ac:dyDescent="0.25">
      <c r="A329">
        <v>202035</v>
      </c>
      <c r="B329" s="5">
        <v>45485</v>
      </c>
      <c r="C329">
        <v>117857</v>
      </c>
      <c r="D329">
        <v>200549</v>
      </c>
      <c r="E329" t="s">
        <v>95</v>
      </c>
      <c r="F329" t="s">
        <v>94</v>
      </c>
      <c r="G329">
        <v>4</v>
      </c>
      <c r="H329" s="22">
        <v>18.989999999999998</v>
      </c>
      <c r="I329" t="s">
        <v>93</v>
      </c>
      <c r="J329" t="s">
        <v>6</v>
      </c>
      <c r="K329" s="23" t="s">
        <v>6</v>
      </c>
      <c r="L329" s="22">
        <v>0</v>
      </c>
      <c r="M329" s="24">
        <v>75.959999999999994</v>
      </c>
      <c r="N329">
        <v>2</v>
      </c>
      <c r="O329" s="24" t="str">
        <f>IF(COUNTIF($A$2:A329,A329)=1,SUMIFS(Export!$M$2:$M$662,Export!$A$2:$A$662,Export!$A329),"")</f>
        <v/>
      </c>
      <c r="P329" t="str">
        <f>TEXT(Export!$B329,"ddd")</f>
        <v>Fri</v>
      </c>
      <c r="Q329">
        <f>1/COUNTIF(Export!$A$2:$A$662,Export!$A329)</f>
        <v>0.5</v>
      </c>
    </row>
    <row r="330" spans="1:17" x14ac:dyDescent="0.25">
      <c r="A330">
        <v>202036</v>
      </c>
      <c r="B330" s="5">
        <v>45486</v>
      </c>
      <c r="C330">
        <v>108874</v>
      </c>
      <c r="D330">
        <v>300191</v>
      </c>
      <c r="E330" t="s">
        <v>92</v>
      </c>
      <c r="F330" t="s">
        <v>103</v>
      </c>
      <c r="G330">
        <v>4</v>
      </c>
      <c r="H330" s="22">
        <v>21.99</v>
      </c>
      <c r="I330" t="s">
        <v>93</v>
      </c>
      <c r="J330" t="s">
        <v>6</v>
      </c>
      <c r="K330" s="23" t="s">
        <v>6</v>
      </c>
      <c r="L330" s="22">
        <v>0</v>
      </c>
      <c r="M330" s="24">
        <v>87.96</v>
      </c>
      <c r="N330">
        <v>3</v>
      </c>
      <c r="O330" s="24">
        <f>IF(COUNTIF($A$2:A330,A330)=1,SUMIFS(Export!$M$2:$M$662,Export!$A$2:$A$662,Export!$A330),"")</f>
        <v>87.96</v>
      </c>
      <c r="P330" t="str">
        <f>TEXT(Export!$B330,"ddd")</f>
        <v>Sat</v>
      </c>
      <c r="Q330">
        <f>1/COUNTIF(Export!$A$2:$A$662,Export!$A330)</f>
        <v>1</v>
      </c>
    </row>
    <row r="331" spans="1:17" x14ac:dyDescent="0.25">
      <c r="A331">
        <v>202037</v>
      </c>
      <c r="B331" s="5">
        <v>45493</v>
      </c>
      <c r="C331">
        <v>118762</v>
      </c>
      <c r="D331">
        <v>200552</v>
      </c>
      <c r="E331" t="s">
        <v>95</v>
      </c>
      <c r="F331" t="s">
        <v>108</v>
      </c>
      <c r="G331">
        <v>1</v>
      </c>
      <c r="H331" s="22">
        <v>49.99</v>
      </c>
      <c r="I331" t="s">
        <v>93</v>
      </c>
      <c r="J331" t="s">
        <v>6</v>
      </c>
      <c r="K331" s="23" t="s">
        <v>6</v>
      </c>
      <c r="L331" s="22">
        <v>0</v>
      </c>
      <c r="M331" s="24">
        <v>49.99</v>
      </c>
      <c r="N331">
        <v>3</v>
      </c>
      <c r="O331" s="24">
        <f>IF(COUNTIF($A$2:A331,A331)=1,SUMIFS(Export!$M$2:$M$662,Export!$A$2:$A$662,Export!$A331),"")</f>
        <v>79.98</v>
      </c>
      <c r="P331" t="str">
        <f>TEXT(Export!$B331,"ddd")</f>
        <v>Sat</v>
      </c>
      <c r="Q331">
        <f>1/COUNTIF(Export!$A$2:$A$662,Export!$A331)</f>
        <v>0.5</v>
      </c>
    </row>
    <row r="332" spans="1:17" x14ac:dyDescent="0.25">
      <c r="A332">
        <v>202037</v>
      </c>
      <c r="B332" s="5">
        <v>45493</v>
      </c>
      <c r="C332">
        <v>118762</v>
      </c>
      <c r="D332">
        <v>300185</v>
      </c>
      <c r="E332" t="s">
        <v>92</v>
      </c>
      <c r="F332" t="s">
        <v>101</v>
      </c>
      <c r="G332">
        <v>1</v>
      </c>
      <c r="H332" s="22">
        <v>29.99</v>
      </c>
      <c r="I332" t="s">
        <v>93</v>
      </c>
      <c r="J332" t="s">
        <v>6</v>
      </c>
      <c r="K332" s="23" t="s">
        <v>6</v>
      </c>
      <c r="L332" s="22">
        <v>0</v>
      </c>
      <c r="M332" s="24">
        <v>29.99</v>
      </c>
      <c r="N332">
        <v>3</v>
      </c>
      <c r="O332" s="24" t="str">
        <f>IF(COUNTIF($A$2:A332,A332)=1,SUMIFS(Export!$M$2:$M$662,Export!$A$2:$A$662,Export!$A332),"")</f>
        <v/>
      </c>
      <c r="P332" t="str">
        <f>TEXT(Export!$B332,"ddd")</f>
        <v>Sat</v>
      </c>
      <c r="Q332">
        <f>1/COUNTIF(Export!$A$2:$A$662,Export!$A332)</f>
        <v>0.5</v>
      </c>
    </row>
    <row r="333" spans="1:17" x14ac:dyDescent="0.25">
      <c r="A333">
        <v>202038</v>
      </c>
      <c r="B333" s="5">
        <v>45493</v>
      </c>
      <c r="C333">
        <v>123418</v>
      </c>
      <c r="D333">
        <v>300191</v>
      </c>
      <c r="E333" t="s">
        <v>92</v>
      </c>
      <c r="F333" t="s">
        <v>103</v>
      </c>
      <c r="G333">
        <v>2</v>
      </c>
      <c r="H333" s="22">
        <v>21.99</v>
      </c>
      <c r="I333" t="s">
        <v>93</v>
      </c>
      <c r="J333" t="s">
        <v>6</v>
      </c>
      <c r="K333" s="23" t="s">
        <v>6</v>
      </c>
      <c r="L333" s="22">
        <v>0</v>
      </c>
      <c r="M333" s="24">
        <v>43.98</v>
      </c>
      <c r="N333">
        <v>3</v>
      </c>
      <c r="O333" s="24">
        <f>IF(COUNTIF($A$2:A333,A333)=1,SUMIFS(Export!$M$2:$M$662,Export!$A$2:$A$662,Export!$A333),"")</f>
        <v>43.98</v>
      </c>
      <c r="P333" t="str">
        <f>TEXT(Export!$B333,"ddd")</f>
        <v>Sat</v>
      </c>
      <c r="Q333">
        <f>1/COUNTIF(Export!$A$2:$A$662,Export!$A333)</f>
        <v>1</v>
      </c>
    </row>
    <row r="334" spans="1:17" x14ac:dyDescent="0.25">
      <c r="A334">
        <v>202039</v>
      </c>
      <c r="B334" s="5">
        <v>45484</v>
      </c>
      <c r="C334">
        <v>115885</v>
      </c>
      <c r="D334">
        <v>100250</v>
      </c>
      <c r="E334" t="s">
        <v>98</v>
      </c>
      <c r="F334" t="s">
        <v>51</v>
      </c>
      <c r="G334">
        <v>2</v>
      </c>
      <c r="H334" s="22">
        <v>189</v>
      </c>
      <c r="I334" t="s">
        <v>93</v>
      </c>
      <c r="J334" t="s">
        <v>6</v>
      </c>
      <c r="K334" s="23" t="s">
        <v>6</v>
      </c>
      <c r="L334" s="22">
        <v>0</v>
      </c>
      <c r="M334" s="24">
        <v>378</v>
      </c>
      <c r="N334">
        <v>2</v>
      </c>
      <c r="O334" s="24">
        <f>IF(COUNTIF($A$2:A334,A334)=1,SUMIFS(Export!$M$2:$M$662,Export!$A$2:$A$662,Export!$A334),"")</f>
        <v>1323</v>
      </c>
      <c r="P334" t="str">
        <f>TEXT(Export!$B334,"ddd")</f>
        <v>Thu</v>
      </c>
      <c r="Q334">
        <f>1/COUNTIF(Export!$A$2:$A$662,Export!$A334)</f>
        <v>0.5</v>
      </c>
    </row>
    <row r="335" spans="1:17" x14ac:dyDescent="0.25">
      <c r="A335">
        <v>202039</v>
      </c>
      <c r="B335" s="5">
        <v>45484</v>
      </c>
      <c r="C335">
        <v>115885</v>
      </c>
      <c r="D335">
        <v>100250</v>
      </c>
      <c r="E335" t="s">
        <v>98</v>
      </c>
      <c r="F335" t="s">
        <v>51</v>
      </c>
      <c r="G335">
        <v>5</v>
      </c>
      <c r="H335" s="22">
        <v>189</v>
      </c>
      <c r="I335" t="s">
        <v>93</v>
      </c>
      <c r="J335" t="s">
        <v>6</v>
      </c>
      <c r="K335" s="23" t="s">
        <v>6</v>
      </c>
      <c r="L335" s="22">
        <v>0</v>
      </c>
      <c r="M335" s="24">
        <v>945</v>
      </c>
      <c r="N335">
        <v>5</v>
      </c>
      <c r="O335" s="24" t="str">
        <f>IF(COUNTIF($A$2:A335,A335)=1,SUMIFS(Export!$M$2:$M$662,Export!$A$2:$A$662,Export!$A335),"")</f>
        <v/>
      </c>
      <c r="P335" t="str">
        <f>TEXT(Export!$B335,"ddd")</f>
        <v>Thu</v>
      </c>
      <c r="Q335">
        <f>1/COUNTIF(Export!$A$2:$A$662,Export!$A335)</f>
        <v>0.5</v>
      </c>
    </row>
    <row r="336" spans="1:17" x14ac:dyDescent="0.25">
      <c r="A336">
        <v>202040</v>
      </c>
      <c r="B336" s="5">
        <v>45492</v>
      </c>
      <c r="C336">
        <v>111920</v>
      </c>
      <c r="D336">
        <v>100252</v>
      </c>
      <c r="E336" t="s">
        <v>98</v>
      </c>
      <c r="F336" t="s">
        <v>33</v>
      </c>
      <c r="G336">
        <v>1</v>
      </c>
      <c r="H336" s="22">
        <v>449</v>
      </c>
      <c r="I336" t="s">
        <v>93</v>
      </c>
      <c r="J336" t="s">
        <v>6</v>
      </c>
      <c r="K336" s="23" t="s">
        <v>6</v>
      </c>
      <c r="L336" s="22">
        <v>0</v>
      </c>
      <c r="M336" s="24">
        <v>449</v>
      </c>
      <c r="N336">
        <v>2</v>
      </c>
      <c r="O336" s="24">
        <f>IF(COUNTIF($A$2:A336,A336)=1,SUMIFS(Export!$M$2:$M$662,Export!$A$2:$A$662,Export!$A336),"")</f>
        <v>638</v>
      </c>
      <c r="P336" t="str">
        <f>TEXT(Export!$B336,"ddd")</f>
        <v>Fri</v>
      </c>
      <c r="Q336">
        <f>1/COUNTIF(Export!$A$2:$A$662,Export!$A336)</f>
        <v>0.5</v>
      </c>
    </row>
    <row r="337" spans="1:17" x14ac:dyDescent="0.25">
      <c r="A337">
        <v>202040</v>
      </c>
      <c r="B337" s="5">
        <v>45492</v>
      </c>
      <c r="C337">
        <v>111920</v>
      </c>
      <c r="D337">
        <v>100250</v>
      </c>
      <c r="E337" t="s">
        <v>98</v>
      </c>
      <c r="F337" t="s">
        <v>51</v>
      </c>
      <c r="G337">
        <v>1</v>
      </c>
      <c r="H337" s="22">
        <v>189</v>
      </c>
      <c r="I337" t="s">
        <v>93</v>
      </c>
      <c r="J337" t="s">
        <v>6</v>
      </c>
      <c r="K337" s="23" t="s">
        <v>6</v>
      </c>
      <c r="L337" s="22">
        <v>0</v>
      </c>
      <c r="M337" s="24">
        <v>189</v>
      </c>
      <c r="N337">
        <v>4</v>
      </c>
      <c r="O337" s="24" t="str">
        <f>IF(COUNTIF($A$2:A337,A337)=1,SUMIFS(Export!$M$2:$M$662,Export!$A$2:$A$662,Export!$A337),"")</f>
        <v/>
      </c>
      <c r="P337" t="str">
        <f>TEXT(Export!$B337,"ddd")</f>
        <v>Fri</v>
      </c>
      <c r="Q337">
        <f>1/COUNTIF(Export!$A$2:$A$662,Export!$A337)</f>
        <v>0.5</v>
      </c>
    </row>
    <row r="338" spans="1:17" x14ac:dyDescent="0.25">
      <c r="A338">
        <v>202041</v>
      </c>
      <c r="B338" s="5">
        <v>45484</v>
      </c>
      <c r="C338">
        <v>130193</v>
      </c>
      <c r="D338">
        <v>100252</v>
      </c>
      <c r="E338" t="s">
        <v>98</v>
      </c>
      <c r="F338" t="s">
        <v>33</v>
      </c>
      <c r="G338">
        <v>2</v>
      </c>
      <c r="H338" s="22">
        <v>449</v>
      </c>
      <c r="I338" t="s">
        <v>18</v>
      </c>
      <c r="J338" t="s">
        <v>99</v>
      </c>
      <c r="K338" s="23">
        <v>0.1</v>
      </c>
      <c r="L338" s="22">
        <v>89.800000000000011</v>
      </c>
      <c r="M338" s="24">
        <v>808.2</v>
      </c>
      <c r="N338">
        <v>3</v>
      </c>
      <c r="O338" s="24">
        <f>IF(COUNTIF($A$2:A338,A338)=1,SUMIFS(Export!$M$2:$M$662,Export!$A$2:$A$662,Export!$A338),"")</f>
        <v>889.173</v>
      </c>
      <c r="P338" t="str">
        <f>TEXT(Export!$B338,"ddd")</f>
        <v>Thu</v>
      </c>
      <c r="Q338">
        <f>1/COUNTIF(Export!$A$2:$A$662,Export!$A338)</f>
        <v>0.5</v>
      </c>
    </row>
    <row r="339" spans="1:17" x14ac:dyDescent="0.25">
      <c r="A339">
        <v>202041</v>
      </c>
      <c r="B339" s="5">
        <v>45484</v>
      </c>
      <c r="C339">
        <v>130193</v>
      </c>
      <c r="D339">
        <v>300185</v>
      </c>
      <c r="E339" t="s">
        <v>92</v>
      </c>
      <c r="F339" t="s">
        <v>101</v>
      </c>
      <c r="G339">
        <v>3</v>
      </c>
      <c r="H339" s="22">
        <v>29.99</v>
      </c>
      <c r="I339" t="s">
        <v>18</v>
      </c>
      <c r="J339" t="s">
        <v>99</v>
      </c>
      <c r="K339" s="23">
        <v>0.1</v>
      </c>
      <c r="L339" s="22">
        <v>8.9969999999999999</v>
      </c>
      <c r="M339" s="24">
        <v>80.972999999999999</v>
      </c>
      <c r="N339">
        <v>4</v>
      </c>
      <c r="O339" s="24" t="str">
        <f>IF(COUNTIF($A$2:A339,A339)=1,SUMIFS(Export!$M$2:$M$662,Export!$A$2:$A$662,Export!$A339),"")</f>
        <v/>
      </c>
      <c r="P339" t="str">
        <f>TEXT(Export!$B339,"ddd")</f>
        <v>Thu</v>
      </c>
      <c r="Q339">
        <f>1/COUNTIF(Export!$A$2:$A$662,Export!$A339)</f>
        <v>0.5</v>
      </c>
    </row>
    <row r="340" spans="1:17" x14ac:dyDescent="0.25">
      <c r="A340">
        <v>202042</v>
      </c>
      <c r="B340" s="5">
        <v>45485</v>
      </c>
      <c r="C340">
        <v>105038</v>
      </c>
      <c r="D340">
        <v>200549</v>
      </c>
      <c r="E340" t="s">
        <v>95</v>
      </c>
      <c r="F340" t="s">
        <v>94</v>
      </c>
      <c r="G340">
        <v>3</v>
      </c>
      <c r="H340" s="22">
        <v>18.989999999999998</v>
      </c>
      <c r="I340" t="s">
        <v>18</v>
      </c>
      <c r="J340" t="s">
        <v>104</v>
      </c>
      <c r="K340" s="23">
        <v>0.15</v>
      </c>
      <c r="L340" s="22">
        <v>8.5454999999999988</v>
      </c>
      <c r="M340" s="24">
        <v>48.424500000000002</v>
      </c>
      <c r="N340">
        <v>1</v>
      </c>
      <c r="O340" s="24">
        <f>IF(COUNTIF($A$2:A340,A340)=1,SUMIFS(Export!$M$2:$M$662,Export!$A$2:$A$662,Export!$A340),"")</f>
        <v>327.15649999999999</v>
      </c>
      <c r="P340" t="str">
        <f>TEXT(Export!$B340,"ddd")</f>
        <v>Fri</v>
      </c>
      <c r="Q340">
        <f>1/COUNTIF(Export!$A$2:$A$662,Export!$A340)</f>
        <v>0.25</v>
      </c>
    </row>
    <row r="341" spans="1:17" x14ac:dyDescent="0.25">
      <c r="A341">
        <v>202042</v>
      </c>
      <c r="B341" s="5">
        <v>45485</v>
      </c>
      <c r="C341">
        <v>105038</v>
      </c>
      <c r="D341">
        <v>300187</v>
      </c>
      <c r="E341" t="s">
        <v>92</v>
      </c>
      <c r="F341" t="s">
        <v>110</v>
      </c>
      <c r="G341">
        <v>2</v>
      </c>
      <c r="H341" s="22">
        <v>54.99</v>
      </c>
      <c r="I341" t="s">
        <v>18</v>
      </c>
      <c r="J341" t="s">
        <v>104</v>
      </c>
      <c r="K341" s="23">
        <v>0.15</v>
      </c>
      <c r="L341" s="22">
        <v>16.497</v>
      </c>
      <c r="M341" s="24">
        <v>93.483000000000004</v>
      </c>
      <c r="N341">
        <v>3</v>
      </c>
      <c r="O341" s="24" t="str">
        <f>IF(COUNTIF($A$2:A341,A341)=1,SUMIFS(Export!$M$2:$M$662,Export!$A$2:$A$662,Export!$A341),"")</f>
        <v/>
      </c>
      <c r="P341" t="str">
        <f>TEXT(Export!$B341,"ddd")</f>
        <v>Fri</v>
      </c>
      <c r="Q341">
        <f>1/COUNTIF(Export!$A$2:$A$662,Export!$A341)</f>
        <v>0.25</v>
      </c>
    </row>
    <row r="342" spans="1:17" x14ac:dyDescent="0.25">
      <c r="A342">
        <v>202042</v>
      </c>
      <c r="B342" s="5">
        <v>45485</v>
      </c>
      <c r="C342">
        <v>105038</v>
      </c>
      <c r="D342">
        <v>300191</v>
      </c>
      <c r="E342" t="s">
        <v>92</v>
      </c>
      <c r="F342" t="s">
        <v>103</v>
      </c>
      <c r="G342">
        <v>4</v>
      </c>
      <c r="H342" s="22">
        <v>21.99</v>
      </c>
      <c r="I342" t="s">
        <v>18</v>
      </c>
      <c r="J342" t="s">
        <v>104</v>
      </c>
      <c r="K342" s="23">
        <v>0.15</v>
      </c>
      <c r="L342" s="22">
        <v>13.193999999999999</v>
      </c>
      <c r="M342" s="24">
        <v>74.765999999999991</v>
      </c>
      <c r="N342">
        <v>2</v>
      </c>
      <c r="O342" s="24" t="str">
        <f>IF(COUNTIF($A$2:A342,A342)=1,SUMIFS(Export!$M$2:$M$662,Export!$A$2:$A$662,Export!$A342),"")</f>
        <v/>
      </c>
      <c r="P342" t="str">
        <f>TEXT(Export!$B342,"ddd")</f>
        <v>Fri</v>
      </c>
      <c r="Q342">
        <f>1/COUNTIF(Export!$A$2:$A$662,Export!$A342)</f>
        <v>0.25</v>
      </c>
    </row>
    <row r="343" spans="1:17" x14ac:dyDescent="0.25">
      <c r="A343">
        <v>202042</v>
      </c>
      <c r="B343" s="5">
        <v>45485</v>
      </c>
      <c r="C343">
        <v>105038</v>
      </c>
      <c r="D343">
        <v>200556</v>
      </c>
      <c r="E343" t="s">
        <v>95</v>
      </c>
      <c r="F343" t="s">
        <v>96</v>
      </c>
      <c r="G343">
        <v>2</v>
      </c>
      <c r="H343" s="22">
        <v>64.989999999999995</v>
      </c>
      <c r="I343" t="s">
        <v>18</v>
      </c>
      <c r="J343" t="s">
        <v>104</v>
      </c>
      <c r="K343" s="23">
        <v>0.15</v>
      </c>
      <c r="L343" s="22">
        <v>19.496999999999996</v>
      </c>
      <c r="M343" s="24">
        <v>110.48299999999999</v>
      </c>
      <c r="N343">
        <v>4</v>
      </c>
      <c r="O343" s="24" t="str">
        <f>IF(COUNTIF($A$2:A343,A343)=1,SUMIFS(Export!$M$2:$M$662,Export!$A$2:$A$662,Export!$A343),"")</f>
        <v/>
      </c>
      <c r="P343" t="str">
        <f>TEXT(Export!$B343,"ddd")</f>
        <v>Fri</v>
      </c>
      <c r="Q343">
        <f>1/COUNTIF(Export!$A$2:$A$662,Export!$A343)</f>
        <v>0.25</v>
      </c>
    </row>
    <row r="344" spans="1:17" x14ac:dyDescent="0.25">
      <c r="A344">
        <v>202043</v>
      </c>
      <c r="B344" s="5">
        <v>45483</v>
      </c>
      <c r="C344">
        <v>125418</v>
      </c>
      <c r="D344">
        <v>300186</v>
      </c>
      <c r="E344" t="s">
        <v>92</v>
      </c>
      <c r="F344" t="s">
        <v>113</v>
      </c>
      <c r="G344">
        <v>1</v>
      </c>
      <c r="H344" s="22">
        <v>49.99</v>
      </c>
      <c r="I344" t="s">
        <v>93</v>
      </c>
      <c r="J344" t="s">
        <v>6</v>
      </c>
      <c r="K344" s="23" t="s">
        <v>6</v>
      </c>
      <c r="L344" s="22">
        <v>0</v>
      </c>
      <c r="M344" s="24">
        <v>49.99</v>
      </c>
      <c r="N344">
        <v>2</v>
      </c>
      <c r="O344" s="24">
        <f>IF(COUNTIF($A$2:A344,A344)=1,SUMIFS(Export!$M$2:$M$662,Export!$A$2:$A$662,Export!$A344),"")</f>
        <v>930.97</v>
      </c>
      <c r="P344" t="str">
        <f>TEXT(Export!$B344,"ddd")</f>
        <v>Wed</v>
      </c>
      <c r="Q344">
        <f>1/COUNTIF(Export!$A$2:$A$662,Export!$A344)</f>
        <v>0.25</v>
      </c>
    </row>
    <row r="345" spans="1:17" x14ac:dyDescent="0.25">
      <c r="A345">
        <v>202043</v>
      </c>
      <c r="B345" s="5">
        <v>45483</v>
      </c>
      <c r="C345">
        <v>125418</v>
      </c>
      <c r="D345">
        <v>100250</v>
      </c>
      <c r="E345" t="s">
        <v>98</v>
      </c>
      <c r="F345" t="s">
        <v>51</v>
      </c>
      <c r="G345">
        <v>4</v>
      </c>
      <c r="H345" s="22">
        <v>189</v>
      </c>
      <c r="I345" t="s">
        <v>93</v>
      </c>
      <c r="J345" t="s">
        <v>6</v>
      </c>
      <c r="K345" s="23" t="s">
        <v>6</v>
      </c>
      <c r="L345" s="22">
        <v>0</v>
      </c>
      <c r="M345" s="24">
        <v>756</v>
      </c>
      <c r="N345">
        <v>5</v>
      </c>
      <c r="O345" s="24" t="str">
        <f>IF(COUNTIF($A$2:A345,A345)=1,SUMIFS(Export!$M$2:$M$662,Export!$A$2:$A$662,Export!$A345),"")</f>
        <v/>
      </c>
      <c r="P345" t="str">
        <f>TEXT(Export!$B345,"ddd")</f>
        <v>Wed</v>
      </c>
      <c r="Q345">
        <f>1/COUNTIF(Export!$A$2:$A$662,Export!$A345)</f>
        <v>0.25</v>
      </c>
    </row>
    <row r="346" spans="1:17" x14ac:dyDescent="0.25">
      <c r="A346">
        <v>202043</v>
      </c>
      <c r="B346" s="5">
        <v>45483</v>
      </c>
      <c r="C346">
        <v>125418</v>
      </c>
      <c r="D346">
        <v>200559</v>
      </c>
      <c r="E346" t="s">
        <v>95</v>
      </c>
      <c r="F346" t="s">
        <v>97</v>
      </c>
      <c r="G346">
        <v>1</v>
      </c>
      <c r="H346" s="22">
        <v>59.99</v>
      </c>
      <c r="I346" t="s">
        <v>93</v>
      </c>
      <c r="J346" t="s">
        <v>6</v>
      </c>
      <c r="K346" s="23" t="s">
        <v>6</v>
      </c>
      <c r="L346" s="22">
        <v>0</v>
      </c>
      <c r="M346" s="24">
        <v>59.99</v>
      </c>
      <c r="N346">
        <v>4</v>
      </c>
      <c r="O346" s="24" t="str">
        <f>IF(COUNTIF($A$2:A346,A346)=1,SUMIFS(Export!$M$2:$M$662,Export!$A$2:$A$662,Export!$A346),"")</f>
        <v/>
      </c>
      <c r="P346" t="str">
        <f>TEXT(Export!$B346,"ddd")</f>
        <v>Wed</v>
      </c>
      <c r="Q346">
        <f>1/COUNTIF(Export!$A$2:$A$662,Export!$A346)</f>
        <v>0.25</v>
      </c>
    </row>
    <row r="347" spans="1:17" x14ac:dyDescent="0.25">
      <c r="A347">
        <v>202043</v>
      </c>
      <c r="B347" s="5">
        <v>45483</v>
      </c>
      <c r="C347">
        <v>125418</v>
      </c>
      <c r="D347">
        <v>300188</v>
      </c>
      <c r="E347" t="s">
        <v>92</v>
      </c>
      <c r="F347" t="s">
        <v>112</v>
      </c>
      <c r="G347">
        <v>1</v>
      </c>
      <c r="H347" s="22">
        <v>64.989999999999995</v>
      </c>
      <c r="I347" t="s">
        <v>93</v>
      </c>
      <c r="J347" t="s">
        <v>6</v>
      </c>
      <c r="K347" s="23" t="s">
        <v>6</v>
      </c>
      <c r="L347" s="22">
        <v>0</v>
      </c>
      <c r="M347" s="24">
        <v>64.989999999999995</v>
      </c>
      <c r="N347">
        <v>2</v>
      </c>
      <c r="O347" s="24" t="str">
        <f>IF(COUNTIF($A$2:A347,A347)=1,SUMIFS(Export!$M$2:$M$662,Export!$A$2:$A$662,Export!$A347),"")</f>
        <v/>
      </c>
      <c r="P347" t="str">
        <f>TEXT(Export!$B347,"ddd")</f>
        <v>Wed</v>
      </c>
      <c r="Q347">
        <f>1/COUNTIF(Export!$A$2:$A$662,Export!$A347)</f>
        <v>0.25</v>
      </c>
    </row>
    <row r="348" spans="1:17" x14ac:dyDescent="0.25">
      <c r="A348">
        <v>202044</v>
      </c>
      <c r="B348" s="5">
        <v>45486</v>
      </c>
      <c r="C348">
        <v>102573</v>
      </c>
      <c r="D348">
        <v>200551</v>
      </c>
      <c r="E348" t="s">
        <v>95</v>
      </c>
      <c r="F348" t="s">
        <v>114</v>
      </c>
      <c r="G348">
        <v>5</v>
      </c>
      <c r="H348" s="22">
        <v>79.989999999999995</v>
      </c>
      <c r="I348" t="s">
        <v>93</v>
      </c>
      <c r="J348" t="s">
        <v>6</v>
      </c>
      <c r="K348" s="23" t="s">
        <v>6</v>
      </c>
      <c r="L348" s="22">
        <v>0</v>
      </c>
      <c r="M348" s="24">
        <v>399.95</v>
      </c>
      <c r="N348">
        <v>4</v>
      </c>
      <c r="O348" s="24">
        <f>IF(COUNTIF($A$2:A348,A348)=1,SUMIFS(Export!$M$2:$M$662,Export!$A$2:$A$662,Export!$A348),"")</f>
        <v>1266.92</v>
      </c>
      <c r="P348" t="str">
        <f>TEXT(Export!$B348,"ddd")</f>
        <v>Sat</v>
      </c>
      <c r="Q348">
        <f>1/COUNTIF(Export!$A$2:$A$662,Export!$A348)</f>
        <v>0.25</v>
      </c>
    </row>
    <row r="349" spans="1:17" x14ac:dyDescent="0.25">
      <c r="A349">
        <v>202044</v>
      </c>
      <c r="B349" s="5">
        <v>45486</v>
      </c>
      <c r="C349">
        <v>102573</v>
      </c>
      <c r="D349">
        <v>200549</v>
      </c>
      <c r="E349" t="s">
        <v>95</v>
      </c>
      <c r="F349" t="s">
        <v>94</v>
      </c>
      <c r="G349">
        <v>2</v>
      </c>
      <c r="H349" s="22">
        <v>18.989999999999998</v>
      </c>
      <c r="I349" t="s">
        <v>93</v>
      </c>
      <c r="J349" t="s">
        <v>6</v>
      </c>
      <c r="K349" s="23" t="s">
        <v>6</v>
      </c>
      <c r="L349" s="22">
        <v>0</v>
      </c>
      <c r="M349" s="24">
        <v>37.979999999999997</v>
      </c>
      <c r="N349">
        <v>3</v>
      </c>
      <c r="O349" s="24" t="str">
        <f>IF(COUNTIF($A$2:A349,A349)=1,SUMIFS(Export!$M$2:$M$662,Export!$A$2:$A$662,Export!$A349),"")</f>
        <v/>
      </c>
      <c r="P349" t="str">
        <f>TEXT(Export!$B349,"ddd")</f>
        <v>Sat</v>
      </c>
      <c r="Q349">
        <f>1/COUNTIF(Export!$A$2:$A$662,Export!$A349)</f>
        <v>0.25</v>
      </c>
    </row>
    <row r="350" spans="1:17" x14ac:dyDescent="0.25">
      <c r="A350">
        <v>202044</v>
      </c>
      <c r="B350" s="5">
        <v>45486</v>
      </c>
      <c r="C350">
        <v>102573</v>
      </c>
      <c r="D350">
        <v>300185</v>
      </c>
      <c r="E350" t="s">
        <v>92</v>
      </c>
      <c r="F350" t="s">
        <v>101</v>
      </c>
      <c r="G350">
        <v>1</v>
      </c>
      <c r="H350" s="22">
        <v>29.99</v>
      </c>
      <c r="I350" t="s">
        <v>93</v>
      </c>
      <c r="J350" t="s">
        <v>6</v>
      </c>
      <c r="K350" s="23" t="s">
        <v>6</v>
      </c>
      <c r="L350" s="22">
        <v>0</v>
      </c>
      <c r="M350" s="24">
        <v>29.99</v>
      </c>
      <c r="N350">
        <v>1</v>
      </c>
      <c r="O350" s="24" t="str">
        <f>IF(COUNTIF($A$2:A350,A350)=1,SUMIFS(Export!$M$2:$M$662,Export!$A$2:$A$662,Export!$A350),"")</f>
        <v/>
      </c>
      <c r="P350" t="str">
        <f>TEXT(Export!$B350,"ddd")</f>
        <v>Sat</v>
      </c>
      <c r="Q350">
        <f>1/COUNTIF(Export!$A$2:$A$662,Export!$A350)</f>
        <v>0.25</v>
      </c>
    </row>
    <row r="351" spans="1:17" x14ac:dyDescent="0.25">
      <c r="A351">
        <v>202044</v>
      </c>
      <c r="B351" s="5">
        <v>45486</v>
      </c>
      <c r="C351">
        <v>102573</v>
      </c>
      <c r="D351">
        <v>100254</v>
      </c>
      <c r="E351" t="s">
        <v>98</v>
      </c>
      <c r="F351" t="s">
        <v>35</v>
      </c>
      <c r="G351">
        <v>1</v>
      </c>
      <c r="H351" s="22">
        <v>799</v>
      </c>
      <c r="I351" t="s">
        <v>93</v>
      </c>
      <c r="J351" t="s">
        <v>6</v>
      </c>
      <c r="K351" s="23" t="s">
        <v>6</v>
      </c>
      <c r="L351" s="22">
        <v>0</v>
      </c>
      <c r="M351" s="24">
        <v>799</v>
      </c>
      <c r="N351">
        <v>5</v>
      </c>
      <c r="O351" s="24" t="str">
        <f>IF(COUNTIF($A$2:A351,A351)=1,SUMIFS(Export!$M$2:$M$662,Export!$A$2:$A$662,Export!$A351),"")</f>
        <v/>
      </c>
      <c r="P351" t="str">
        <f>TEXT(Export!$B351,"ddd")</f>
        <v>Sat</v>
      </c>
      <c r="Q351">
        <f>1/COUNTIF(Export!$A$2:$A$662,Export!$A351)</f>
        <v>0.25</v>
      </c>
    </row>
    <row r="352" spans="1:17" x14ac:dyDescent="0.25">
      <c r="A352">
        <v>202045</v>
      </c>
      <c r="B352" s="5">
        <v>45489</v>
      </c>
      <c r="C352">
        <v>117138</v>
      </c>
      <c r="D352">
        <v>200549</v>
      </c>
      <c r="E352" t="s">
        <v>95</v>
      </c>
      <c r="F352" t="s">
        <v>94</v>
      </c>
      <c r="G352">
        <v>1</v>
      </c>
      <c r="H352" s="22">
        <v>18.989999999999998</v>
      </c>
      <c r="I352" t="s">
        <v>93</v>
      </c>
      <c r="J352" t="s">
        <v>6</v>
      </c>
      <c r="K352" s="23" t="s">
        <v>6</v>
      </c>
      <c r="L352" s="22">
        <v>0</v>
      </c>
      <c r="M352" s="24">
        <v>18.989999999999998</v>
      </c>
      <c r="N352">
        <v>1</v>
      </c>
      <c r="O352" s="24">
        <f>IF(COUNTIF($A$2:A352,A352)=1,SUMIFS(Export!$M$2:$M$662,Export!$A$2:$A$662,Export!$A352),"")</f>
        <v>243.90999999999997</v>
      </c>
      <c r="P352" t="str">
        <f>TEXT(Export!$B352,"ddd")</f>
        <v>Tue</v>
      </c>
      <c r="Q352">
        <f>1/COUNTIF(Export!$A$2:$A$662,Export!$A352)</f>
        <v>0.2</v>
      </c>
    </row>
    <row r="353" spans="1:17" x14ac:dyDescent="0.25">
      <c r="A353">
        <v>202045</v>
      </c>
      <c r="B353" s="5">
        <v>45489</v>
      </c>
      <c r="C353">
        <v>117138</v>
      </c>
      <c r="D353">
        <v>300185</v>
      </c>
      <c r="E353" t="s">
        <v>92</v>
      </c>
      <c r="F353" t="s">
        <v>101</v>
      </c>
      <c r="G353">
        <v>2</v>
      </c>
      <c r="H353" s="22">
        <v>29.99</v>
      </c>
      <c r="I353" t="s">
        <v>93</v>
      </c>
      <c r="J353" t="s">
        <v>6</v>
      </c>
      <c r="K353" s="23" t="s">
        <v>6</v>
      </c>
      <c r="L353" s="22">
        <v>0</v>
      </c>
      <c r="M353" s="24">
        <v>59.98</v>
      </c>
      <c r="N353">
        <v>2</v>
      </c>
      <c r="O353" s="24" t="str">
        <f>IF(COUNTIF($A$2:A353,A353)=1,SUMIFS(Export!$M$2:$M$662,Export!$A$2:$A$662,Export!$A353),"")</f>
        <v/>
      </c>
      <c r="P353" t="str">
        <f>TEXT(Export!$B353,"ddd")</f>
        <v>Tue</v>
      </c>
      <c r="Q353">
        <f>1/COUNTIF(Export!$A$2:$A$662,Export!$A353)</f>
        <v>0.2</v>
      </c>
    </row>
    <row r="354" spans="1:17" x14ac:dyDescent="0.25">
      <c r="A354">
        <v>202045</v>
      </c>
      <c r="B354" s="5">
        <v>45489</v>
      </c>
      <c r="C354">
        <v>117138</v>
      </c>
      <c r="D354">
        <v>300191</v>
      </c>
      <c r="E354" t="s">
        <v>92</v>
      </c>
      <c r="F354" t="s">
        <v>103</v>
      </c>
      <c r="G354">
        <v>1</v>
      </c>
      <c r="H354" s="22">
        <v>21.99</v>
      </c>
      <c r="I354" t="s">
        <v>93</v>
      </c>
      <c r="J354" t="s">
        <v>6</v>
      </c>
      <c r="K354" s="23" t="s">
        <v>6</v>
      </c>
      <c r="L354" s="22">
        <v>0</v>
      </c>
      <c r="M354" s="24">
        <v>21.99</v>
      </c>
      <c r="N354">
        <v>4</v>
      </c>
      <c r="O354" s="24" t="str">
        <f>IF(COUNTIF($A$2:A354,A354)=1,SUMIFS(Export!$M$2:$M$662,Export!$A$2:$A$662,Export!$A354),"")</f>
        <v/>
      </c>
      <c r="P354" t="str">
        <f>TEXT(Export!$B354,"ddd")</f>
        <v>Tue</v>
      </c>
      <c r="Q354">
        <f>1/COUNTIF(Export!$A$2:$A$662,Export!$A354)</f>
        <v>0.2</v>
      </c>
    </row>
    <row r="355" spans="1:17" x14ac:dyDescent="0.25">
      <c r="A355">
        <v>202045</v>
      </c>
      <c r="B355" s="5">
        <v>45489</v>
      </c>
      <c r="C355">
        <v>117138</v>
      </c>
      <c r="D355">
        <v>300187</v>
      </c>
      <c r="E355" t="s">
        <v>92</v>
      </c>
      <c r="F355" t="s">
        <v>110</v>
      </c>
      <c r="G355">
        <v>1</v>
      </c>
      <c r="H355" s="22">
        <v>54.99</v>
      </c>
      <c r="I355" t="s">
        <v>93</v>
      </c>
      <c r="J355" t="s">
        <v>6</v>
      </c>
      <c r="K355" s="23" t="s">
        <v>6</v>
      </c>
      <c r="L355" s="22">
        <v>0</v>
      </c>
      <c r="M355" s="24">
        <v>54.99</v>
      </c>
      <c r="N355">
        <v>3</v>
      </c>
      <c r="O355" s="24" t="str">
        <f>IF(COUNTIF($A$2:A355,A355)=1,SUMIFS(Export!$M$2:$M$662,Export!$A$2:$A$662,Export!$A355),"")</f>
        <v/>
      </c>
      <c r="P355" t="str">
        <f>TEXT(Export!$B355,"ddd")</f>
        <v>Tue</v>
      </c>
      <c r="Q355">
        <f>1/COUNTIF(Export!$A$2:$A$662,Export!$A355)</f>
        <v>0.2</v>
      </c>
    </row>
    <row r="356" spans="1:17" x14ac:dyDescent="0.25">
      <c r="A356">
        <v>202045</v>
      </c>
      <c r="B356" s="5">
        <v>45489</v>
      </c>
      <c r="C356">
        <v>117138</v>
      </c>
      <c r="D356">
        <v>300191</v>
      </c>
      <c r="E356" t="s">
        <v>92</v>
      </c>
      <c r="F356" t="s">
        <v>103</v>
      </c>
      <c r="G356">
        <v>4</v>
      </c>
      <c r="H356" s="22">
        <v>21.99</v>
      </c>
      <c r="I356" t="s">
        <v>93</v>
      </c>
      <c r="J356" t="s">
        <v>6</v>
      </c>
      <c r="K356" s="23" t="s">
        <v>6</v>
      </c>
      <c r="L356" s="22">
        <v>0</v>
      </c>
      <c r="M356" s="24">
        <v>87.96</v>
      </c>
      <c r="N356">
        <v>3</v>
      </c>
      <c r="O356" s="24" t="str">
        <f>IF(COUNTIF($A$2:A356,A356)=1,SUMIFS(Export!$M$2:$M$662,Export!$A$2:$A$662,Export!$A356),"")</f>
        <v/>
      </c>
      <c r="P356" t="str">
        <f>TEXT(Export!$B356,"ddd")</f>
        <v>Tue</v>
      </c>
      <c r="Q356">
        <f>1/COUNTIF(Export!$A$2:$A$662,Export!$A356)</f>
        <v>0.2</v>
      </c>
    </row>
    <row r="357" spans="1:17" x14ac:dyDescent="0.25">
      <c r="A357">
        <v>202046</v>
      </c>
      <c r="B357" s="5">
        <v>45492</v>
      </c>
      <c r="C357">
        <v>126726</v>
      </c>
      <c r="D357">
        <v>300185</v>
      </c>
      <c r="E357" t="s">
        <v>92</v>
      </c>
      <c r="F357" t="s">
        <v>101</v>
      </c>
      <c r="G357">
        <v>1</v>
      </c>
      <c r="H357" s="22">
        <v>29.99</v>
      </c>
      <c r="I357" t="s">
        <v>93</v>
      </c>
      <c r="J357" t="s">
        <v>6</v>
      </c>
      <c r="K357" s="23" t="s">
        <v>6</v>
      </c>
      <c r="L357" s="22">
        <v>0</v>
      </c>
      <c r="M357" s="24">
        <v>29.99</v>
      </c>
      <c r="N357">
        <v>2</v>
      </c>
      <c r="O357" s="24">
        <f>IF(COUNTIF($A$2:A357,A357)=1,SUMIFS(Export!$M$2:$M$662,Export!$A$2:$A$662,Export!$A357),"")</f>
        <v>369.9</v>
      </c>
      <c r="P357" t="str">
        <f>TEXT(Export!$B357,"ddd")</f>
        <v>Fri</v>
      </c>
      <c r="Q357">
        <f>1/COUNTIF(Export!$A$2:$A$662,Export!$A357)</f>
        <v>0.25</v>
      </c>
    </row>
    <row r="358" spans="1:17" x14ac:dyDescent="0.25">
      <c r="A358">
        <v>202046</v>
      </c>
      <c r="B358" s="5">
        <v>45492</v>
      </c>
      <c r="C358">
        <v>126726</v>
      </c>
      <c r="D358">
        <v>300188</v>
      </c>
      <c r="E358" t="s">
        <v>92</v>
      </c>
      <c r="F358" t="s">
        <v>112</v>
      </c>
      <c r="G358">
        <v>2</v>
      </c>
      <c r="H358" s="22">
        <v>64.989999999999995</v>
      </c>
      <c r="I358" t="s">
        <v>93</v>
      </c>
      <c r="J358" t="s">
        <v>6</v>
      </c>
      <c r="K358" s="23" t="s">
        <v>6</v>
      </c>
      <c r="L358" s="22">
        <v>0</v>
      </c>
      <c r="M358" s="24">
        <v>129.97999999999999</v>
      </c>
      <c r="N358">
        <v>1</v>
      </c>
      <c r="O358" s="24" t="str">
        <f>IF(COUNTIF($A$2:A358,A358)=1,SUMIFS(Export!$M$2:$M$662,Export!$A$2:$A$662,Export!$A358),"")</f>
        <v/>
      </c>
      <c r="P358" t="str">
        <f>TEXT(Export!$B358,"ddd")</f>
        <v>Fri</v>
      </c>
      <c r="Q358">
        <f>1/COUNTIF(Export!$A$2:$A$662,Export!$A358)</f>
        <v>0.25</v>
      </c>
    </row>
    <row r="359" spans="1:17" x14ac:dyDescent="0.25">
      <c r="A359">
        <v>202046</v>
      </c>
      <c r="B359" s="5">
        <v>45492</v>
      </c>
      <c r="C359">
        <v>126726</v>
      </c>
      <c r="D359">
        <v>300185</v>
      </c>
      <c r="E359" t="s">
        <v>92</v>
      </c>
      <c r="F359" t="s">
        <v>101</v>
      </c>
      <c r="G359">
        <v>2</v>
      </c>
      <c r="H359" s="22">
        <v>29.99</v>
      </c>
      <c r="I359" t="s">
        <v>93</v>
      </c>
      <c r="J359" t="s">
        <v>6</v>
      </c>
      <c r="K359" s="23" t="s">
        <v>6</v>
      </c>
      <c r="L359" s="22">
        <v>0</v>
      </c>
      <c r="M359" s="24">
        <v>59.98</v>
      </c>
      <c r="N359">
        <v>4</v>
      </c>
      <c r="O359" s="24" t="str">
        <f>IF(COUNTIF($A$2:A359,A359)=1,SUMIFS(Export!$M$2:$M$662,Export!$A$2:$A$662,Export!$A359),"")</f>
        <v/>
      </c>
      <c r="P359" t="str">
        <f>TEXT(Export!$B359,"ddd")</f>
        <v>Fri</v>
      </c>
      <c r="Q359">
        <f>1/COUNTIF(Export!$A$2:$A$662,Export!$A359)</f>
        <v>0.25</v>
      </c>
    </row>
    <row r="360" spans="1:17" x14ac:dyDescent="0.25">
      <c r="A360">
        <v>202046</v>
      </c>
      <c r="B360" s="5">
        <v>45492</v>
      </c>
      <c r="C360">
        <v>126726</v>
      </c>
      <c r="D360">
        <v>200553</v>
      </c>
      <c r="E360" t="s">
        <v>95</v>
      </c>
      <c r="F360" t="s">
        <v>107</v>
      </c>
      <c r="G360">
        <v>5</v>
      </c>
      <c r="H360" s="22">
        <v>29.99</v>
      </c>
      <c r="I360" t="s">
        <v>93</v>
      </c>
      <c r="J360" t="s">
        <v>6</v>
      </c>
      <c r="K360" s="23" t="s">
        <v>6</v>
      </c>
      <c r="L360" s="22">
        <v>0</v>
      </c>
      <c r="M360" s="24">
        <v>149.94999999999999</v>
      </c>
      <c r="N360">
        <v>1</v>
      </c>
      <c r="O360" s="24" t="str">
        <f>IF(COUNTIF($A$2:A360,A360)=1,SUMIFS(Export!$M$2:$M$662,Export!$A$2:$A$662,Export!$A360),"")</f>
        <v/>
      </c>
      <c r="P360" t="str">
        <f>TEXT(Export!$B360,"ddd")</f>
        <v>Fri</v>
      </c>
      <c r="Q360">
        <f>1/COUNTIF(Export!$A$2:$A$662,Export!$A360)</f>
        <v>0.25</v>
      </c>
    </row>
    <row r="361" spans="1:17" x14ac:dyDescent="0.25">
      <c r="A361">
        <v>202047</v>
      </c>
      <c r="B361" s="5">
        <v>45487</v>
      </c>
      <c r="C361">
        <v>131883</v>
      </c>
      <c r="D361">
        <v>300191</v>
      </c>
      <c r="E361" t="s">
        <v>92</v>
      </c>
      <c r="F361" t="s">
        <v>103</v>
      </c>
      <c r="G361">
        <v>1</v>
      </c>
      <c r="H361" s="22">
        <v>21.99</v>
      </c>
      <c r="I361" t="s">
        <v>93</v>
      </c>
      <c r="J361" t="s">
        <v>6</v>
      </c>
      <c r="K361" s="23" t="s">
        <v>6</v>
      </c>
      <c r="L361" s="22">
        <v>0</v>
      </c>
      <c r="M361" s="24">
        <v>21.99</v>
      </c>
      <c r="N361">
        <v>3</v>
      </c>
      <c r="O361" s="24">
        <f>IF(COUNTIF($A$2:A361,A361)=1,SUMIFS(Export!$M$2:$M$662,Export!$A$2:$A$662,Export!$A361),"")</f>
        <v>501.91</v>
      </c>
      <c r="P361" t="str">
        <f>TEXT(Export!$B361,"ddd")</f>
        <v>Sun</v>
      </c>
      <c r="Q361">
        <f>1/COUNTIF(Export!$A$2:$A$662,Export!$A361)</f>
        <v>0.2</v>
      </c>
    </row>
    <row r="362" spans="1:17" x14ac:dyDescent="0.25">
      <c r="A362">
        <v>202047</v>
      </c>
      <c r="B362" s="5">
        <v>45487</v>
      </c>
      <c r="C362">
        <v>131883</v>
      </c>
      <c r="D362">
        <v>200559</v>
      </c>
      <c r="E362" t="s">
        <v>95</v>
      </c>
      <c r="F362" t="s">
        <v>97</v>
      </c>
      <c r="G362">
        <v>5</v>
      </c>
      <c r="H362" s="22">
        <v>59.99</v>
      </c>
      <c r="I362" t="s">
        <v>93</v>
      </c>
      <c r="J362" t="s">
        <v>6</v>
      </c>
      <c r="K362" s="23" t="s">
        <v>6</v>
      </c>
      <c r="L362" s="22">
        <v>0</v>
      </c>
      <c r="M362" s="24">
        <v>299.95</v>
      </c>
      <c r="N362">
        <v>1</v>
      </c>
      <c r="O362" s="24" t="str">
        <f>IF(COUNTIF($A$2:A362,A362)=1,SUMIFS(Export!$M$2:$M$662,Export!$A$2:$A$662,Export!$A362),"")</f>
        <v/>
      </c>
      <c r="P362" t="str">
        <f>TEXT(Export!$B362,"ddd")</f>
        <v>Sun</v>
      </c>
      <c r="Q362">
        <f>1/COUNTIF(Export!$A$2:$A$662,Export!$A362)</f>
        <v>0.2</v>
      </c>
    </row>
    <row r="363" spans="1:17" x14ac:dyDescent="0.25">
      <c r="A363">
        <v>202047</v>
      </c>
      <c r="B363" s="5">
        <v>45487</v>
      </c>
      <c r="C363">
        <v>131883</v>
      </c>
      <c r="D363">
        <v>200559</v>
      </c>
      <c r="E363" t="s">
        <v>95</v>
      </c>
      <c r="F363" t="s">
        <v>97</v>
      </c>
      <c r="G363">
        <v>1</v>
      </c>
      <c r="H363" s="22">
        <v>59.99</v>
      </c>
      <c r="I363" t="s">
        <v>93</v>
      </c>
      <c r="J363" t="s">
        <v>6</v>
      </c>
      <c r="K363" s="23" t="s">
        <v>6</v>
      </c>
      <c r="L363" s="22">
        <v>0</v>
      </c>
      <c r="M363" s="24">
        <v>59.99</v>
      </c>
      <c r="N363">
        <v>4</v>
      </c>
      <c r="O363" s="24" t="str">
        <f>IF(COUNTIF($A$2:A363,A363)=1,SUMIFS(Export!$M$2:$M$662,Export!$A$2:$A$662,Export!$A363),"")</f>
        <v/>
      </c>
      <c r="P363" t="str">
        <f>TEXT(Export!$B363,"ddd")</f>
        <v>Sun</v>
      </c>
      <c r="Q363">
        <f>1/COUNTIF(Export!$A$2:$A$662,Export!$A363)</f>
        <v>0.2</v>
      </c>
    </row>
    <row r="364" spans="1:17" x14ac:dyDescent="0.25">
      <c r="A364">
        <v>202047</v>
      </c>
      <c r="B364" s="5">
        <v>45487</v>
      </c>
      <c r="C364">
        <v>131883</v>
      </c>
      <c r="D364">
        <v>200559</v>
      </c>
      <c r="E364" t="s">
        <v>95</v>
      </c>
      <c r="F364" t="s">
        <v>97</v>
      </c>
      <c r="G364">
        <v>1</v>
      </c>
      <c r="H364" s="22">
        <v>59.99</v>
      </c>
      <c r="I364" t="s">
        <v>93</v>
      </c>
      <c r="J364" t="s">
        <v>6</v>
      </c>
      <c r="K364" s="23" t="s">
        <v>6</v>
      </c>
      <c r="L364" s="22">
        <v>0</v>
      </c>
      <c r="M364" s="24">
        <v>59.99</v>
      </c>
      <c r="N364">
        <v>3</v>
      </c>
      <c r="O364" s="24" t="str">
        <f>IF(COUNTIF($A$2:A364,A364)=1,SUMIFS(Export!$M$2:$M$662,Export!$A$2:$A$662,Export!$A364),"")</f>
        <v/>
      </c>
      <c r="P364" t="str">
        <f>TEXT(Export!$B364,"ddd")</f>
        <v>Sun</v>
      </c>
      <c r="Q364">
        <f>1/COUNTIF(Export!$A$2:$A$662,Export!$A364)</f>
        <v>0.2</v>
      </c>
    </row>
    <row r="365" spans="1:17" x14ac:dyDescent="0.25">
      <c r="A365">
        <v>202047</v>
      </c>
      <c r="B365" s="5">
        <v>45487</v>
      </c>
      <c r="C365">
        <v>131883</v>
      </c>
      <c r="D365">
        <v>200559</v>
      </c>
      <c r="E365" t="s">
        <v>95</v>
      </c>
      <c r="F365" t="s">
        <v>97</v>
      </c>
      <c r="G365">
        <v>1</v>
      </c>
      <c r="H365" s="22">
        <v>59.99</v>
      </c>
      <c r="I365" t="s">
        <v>93</v>
      </c>
      <c r="J365" t="s">
        <v>6</v>
      </c>
      <c r="K365" s="23" t="s">
        <v>6</v>
      </c>
      <c r="L365" s="22">
        <v>0</v>
      </c>
      <c r="M365" s="24">
        <v>59.99</v>
      </c>
      <c r="N365">
        <v>1</v>
      </c>
      <c r="O365" s="24" t="str">
        <f>IF(COUNTIF($A$2:A365,A365)=1,SUMIFS(Export!$M$2:$M$662,Export!$A$2:$A$662,Export!$A365),"")</f>
        <v/>
      </c>
      <c r="P365" t="str">
        <f>TEXT(Export!$B365,"ddd")</f>
        <v>Sun</v>
      </c>
      <c r="Q365">
        <f>1/COUNTIF(Export!$A$2:$A$662,Export!$A365)</f>
        <v>0.2</v>
      </c>
    </row>
    <row r="366" spans="1:17" x14ac:dyDescent="0.25">
      <c r="A366">
        <v>202048</v>
      </c>
      <c r="B366" s="5">
        <v>45487</v>
      </c>
      <c r="C366">
        <v>110640</v>
      </c>
      <c r="D366">
        <v>300191</v>
      </c>
      <c r="E366" t="s">
        <v>92</v>
      </c>
      <c r="F366" t="s">
        <v>103</v>
      </c>
      <c r="G366">
        <v>1</v>
      </c>
      <c r="H366" s="22">
        <v>21.99</v>
      </c>
      <c r="I366" t="s">
        <v>93</v>
      </c>
      <c r="J366" t="s">
        <v>6</v>
      </c>
      <c r="K366" s="23" t="s">
        <v>6</v>
      </c>
      <c r="L366" s="22">
        <v>0</v>
      </c>
      <c r="M366" s="24">
        <v>21.99</v>
      </c>
      <c r="N366">
        <v>4</v>
      </c>
      <c r="O366" s="24">
        <f>IF(COUNTIF($A$2:A366,A366)=1,SUMIFS(Export!$M$2:$M$662,Export!$A$2:$A$662,Export!$A366),"")</f>
        <v>21.99</v>
      </c>
      <c r="P366" t="str">
        <f>TEXT(Export!$B366,"ddd")</f>
        <v>Sun</v>
      </c>
      <c r="Q366">
        <f>1/COUNTIF(Export!$A$2:$A$662,Export!$A366)</f>
        <v>1</v>
      </c>
    </row>
    <row r="367" spans="1:17" x14ac:dyDescent="0.25">
      <c r="A367">
        <v>202049</v>
      </c>
      <c r="B367" s="5">
        <v>45484</v>
      </c>
      <c r="C367">
        <v>131827</v>
      </c>
      <c r="D367">
        <v>200549</v>
      </c>
      <c r="E367" t="s">
        <v>95</v>
      </c>
      <c r="F367" t="s">
        <v>94</v>
      </c>
      <c r="G367">
        <v>2</v>
      </c>
      <c r="H367" s="22">
        <v>18.989999999999998</v>
      </c>
      <c r="I367" t="s">
        <v>93</v>
      </c>
      <c r="J367" t="s">
        <v>6</v>
      </c>
      <c r="K367" s="23" t="s">
        <v>6</v>
      </c>
      <c r="L367" s="22">
        <v>0</v>
      </c>
      <c r="M367" s="24">
        <v>37.979999999999997</v>
      </c>
      <c r="N367">
        <v>4</v>
      </c>
      <c r="O367" s="24">
        <f>IF(COUNTIF($A$2:A367,A367)=1,SUMIFS(Export!$M$2:$M$662,Export!$A$2:$A$662,Export!$A367),"")</f>
        <v>37.979999999999997</v>
      </c>
      <c r="P367" t="str">
        <f>TEXT(Export!$B367,"ddd")</f>
        <v>Thu</v>
      </c>
      <c r="Q367">
        <f>1/COUNTIF(Export!$A$2:$A$662,Export!$A367)</f>
        <v>1</v>
      </c>
    </row>
    <row r="368" spans="1:17" x14ac:dyDescent="0.25">
      <c r="A368">
        <v>202050</v>
      </c>
      <c r="B368" s="5">
        <v>45481</v>
      </c>
      <c r="C368">
        <v>126116</v>
      </c>
      <c r="D368">
        <v>300185</v>
      </c>
      <c r="E368" t="s">
        <v>92</v>
      </c>
      <c r="F368" t="s">
        <v>101</v>
      </c>
      <c r="G368">
        <v>2</v>
      </c>
      <c r="H368" s="22">
        <v>29.99</v>
      </c>
      <c r="I368" t="s">
        <v>93</v>
      </c>
      <c r="J368" t="s">
        <v>6</v>
      </c>
      <c r="K368" s="23" t="s">
        <v>6</v>
      </c>
      <c r="L368" s="22">
        <v>0</v>
      </c>
      <c r="M368" s="24">
        <v>59.98</v>
      </c>
      <c r="N368">
        <v>1</v>
      </c>
      <c r="O368" s="24">
        <f>IF(COUNTIF($A$2:A368,A368)=1,SUMIFS(Export!$M$2:$M$662,Export!$A$2:$A$662,Export!$A368),"")</f>
        <v>59.98</v>
      </c>
      <c r="P368" t="str">
        <f>TEXT(Export!$B368,"ddd")</f>
        <v>Mon</v>
      </c>
      <c r="Q368">
        <f>1/COUNTIF(Export!$A$2:$A$662,Export!$A368)</f>
        <v>1</v>
      </c>
    </row>
    <row r="369" spans="1:17" x14ac:dyDescent="0.25">
      <c r="A369">
        <v>202051</v>
      </c>
      <c r="B369" s="5">
        <v>45491</v>
      </c>
      <c r="C369">
        <v>102309</v>
      </c>
      <c r="D369">
        <v>300191</v>
      </c>
      <c r="E369" t="s">
        <v>92</v>
      </c>
      <c r="F369" t="s">
        <v>103</v>
      </c>
      <c r="G369">
        <v>2</v>
      </c>
      <c r="H369" s="22">
        <v>21.99</v>
      </c>
      <c r="I369" t="s">
        <v>93</v>
      </c>
      <c r="J369" t="s">
        <v>6</v>
      </c>
      <c r="K369" s="23" t="s">
        <v>6</v>
      </c>
      <c r="L369" s="22">
        <v>0</v>
      </c>
      <c r="M369" s="24">
        <v>43.98</v>
      </c>
      <c r="N369">
        <v>2</v>
      </c>
      <c r="O369" s="24">
        <f>IF(COUNTIF($A$2:A369,A369)=1,SUMIFS(Export!$M$2:$M$662,Export!$A$2:$A$662,Export!$A369),"")</f>
        <v>43.98</v>
      </c>
      <c r="P369" t="str">
        <f>TEXT(Export!$B369,"ddd")</f>
        <v>Thu</v>
      </c>
      <c r="Q369">
        <f>1/COUNTIF(Export!$A$2:$A$662,Export!$A369)</f>
        <v>1</v>
      </c>
    </row>
    <row r="370" spans="1:17" x14ac:dyDescent="0.25">
      <c r="A370">
        <v>202052</v>
      </c>
      <c r="B370" s="5">
        <v>45493</v>
      </c>
      <c r="C370">
        <v>122156</v>
      </c>
      <c r="D370">
        <v>200559</v>
      </c>
      <c r="E370" t="s">
        <v>95</v>
      </c>
      <c r="F370" t="s">
        <v>97</v>
      </c>
      <c r="G370">
        <v>4</v>
      </c>
      <c r="H370" s="22">
        <v>59.99</v>
      </c>
      <c r="I370" t="s">
        <v>93</v>
      </c>
      <c r="J370" t="s">
        <v>6</v>
      </c>
      <c r="K370" s="23" t="s">
        <v>6</v>
      </c>
      <c r="L370" s="22">
        <v>0</v>
      </c>
      <c r="M370" s="24">
        <v>239.96</v>
      </c>
      <c r="N370">
        <v>2</v>
      </c>
      <c r="O370" s="24">
        <f>IF(COUNTIF($A$2:A370,A370)=1,SUMIFS(Export!$M$2:$M$662,Export!$A$2:$A$662,Export!$A370),"")</f>
        <v>239.96</v>
      </c>
      <c r="P370" t="str">
        <f>TEXT(Export!$B370,"ddd")</f>
        <v>Sat</v>
      </c>
      <c r="Q370">
        <f>1/COUNTIF(Export!$A$2:$A$662,Export!$A370)</f>
        <v>1</v>
      </c>
    </row>
    <row r="371" spans="1:17" x14ac:dyDescent="0.25">
      <c r="A371">
        <v>202053</v>
      </c>
      <c r="B371" s="5">
        <v>45491</v>
      </c>
      <c r="C371">
        <v>120312</v>
      </c>
      <c r="D371">
        <v>100254</v>
      </c>
      <c r="E371" t="s">
        <v>98</v>
      </c>
      <c r="F371" t="s">
        <v>35</v>
      </c>
      <c r="G371">
        <v>1</v>
      </c>
      <c r="H371" s="22">
        <v>799</v>
      </c>
      <c r="I371" t="s">
        <v>93</v>
      </c>
      <c r="J371" t="s">
        <v>6</v>
      </c>
      <c r="K371" s="23" t="s">
        <v>6</v>
      </c>
      <c r="L371" s="22">
        <v>0</v>
      </c>
      <c r="M371" s="24">
        <v>799</v>
      </c>
      <c r="N371">
        <v>5</v>
      </c>
      <c r="O371" s="24">
        <f>IF(COUNTIF($A$2:A371,A371)=1,SUMIFS(Export!$M$2:$M$662,Export!$A$2:$A$662,Export!$A371),"")</f>
        <v>1195.94</v>
      </c>
      <c r="P371" t="str">
        <f>TEXT(Export!$B371,"ddd")</f>
        <v>Thu</v>
      </c>
      <c r="Q371">
        <f>1/COUNTIF(Export!$A$2:$A$662,Export!$A371)</f>
        <v>0.16666666666666666</v>
      </c>
    </row>
    <row r="372" spans="1:17" x14ac:dyDescent="0.25">
      <c r="A372">
        <v>202053</v>
      </c>
      <c r="B372" s="5">
        <v>45491</v>
      </c>
      <c r="C372">
        <v>120312</v>
      </c>
      <c r="D372">
        <v>300189</v>
      </c>
      <c r="E372" t="s">
        <v>92</v>
      </c>
      <c r="F372" t="s">
        <v>102</v>
      </c>
      <c r="G372">
        <v>1</v>
      </c>
      <c r="H372" s="22">
        <v>24.99</v>
      </c>
      <c r="I372" t="s">
        <v>93</v>
      </c>
      <c r="J372" t="s">
        <v>6</v>
      </c>
      <c r="K372" s="23" t="s">
        <v>6</v>
      </c>
      <c r="L372" s="22">
        <v>0</v>
      </c>
      <c r="M372" s="24">
        <v>24.99</v>
      </c>
      <c r="N372">
        <v>1</v>
      </c>
      <c r="O372" s="24" t="str">
        <f>IF(COUNTIF($A$2:A372,A372)=1,SUMIFS(Export!$M$2:$M$662,Export!$A$2:$A$662,Export!$A372),"")</f>
        <v/>
      </c>
      <c r="P372" t="str">
        <f>TEXT(Export!$B372,"ddd")</f>
        <v>Thu</v>
      </c>
      <c r="Q372">
        <f>1/COUNTIF(Export!$A$2:$A$662,Export!$A372)</f>
        <v>0.16666666666666666</v>
      </c>
    </row>
    <row r="373" spans="1:17" x14ac:dyDescent="0.25">
      <c r="A373">
        <v>202053</v>
      </c>
      <c r="B373" s="5">
        <v>45491</v>
      </c>
      <c r="C373">
        <v>120312</v>
      </c>
      <c r="D373">
        <v>200559</v>
      </c>
      <c r="E373" t="s">
        <v>95</v>
      </c>
      <c r="F373" t="s">
        <v>97</v>
      </c>
      <c r="G373">
        <v>1</v>
      </c>
      <c r="H373" s="22">
        <v>59.99</v>
      </c>
      <c r="I373" t="s">
        <v>93</v>
      </c>
      <c r="J373" t="s">
        <v>6</v>
      </c>
      <c r="K373" s="23" t="s">
        <v>6</v>
      </c>
      <c r="L373" s="22">
        <v>0</v>
      </c>
      <c r="M373" s="24">
        <v>59.99</v>
      </c>
      <c r="N373">
        <v>2</v>
      </c>
      <c r="O373" s="24" t="str">
        <f>IF(COUNTIF($A$2:A373,A373)=1,SUMIFS(Export!$M$2:$M$662,Export!$A$2:$A$662,Export!$A373),"")</f>
        <v/>
      </c>
      <c r="P373" t="str">
        <f>TEXT(Export!$B373,"ddd")</f>
        <v>Thu</v>
      </c>
      <c r="Q373">
        <f>1/COUNTIF(Export!$A$2:$A$662,Export!$A373)</f>
        <v>0.16666666666666666</v>
      </c>
    </row>
    <row r="374" spans="1:17" x14ac:dyDescent="0.25">
      <c r="A374">
        <v>202053</v>
      </c>
      <c r="B374" s="5">
        <v>45491</v>
      </c>
      <c r="C374">
        <v>120312</v>
      </c>
      <c r="D374">
        <v>300191</v>
      </c>
      <c r="E374" t="s">
        <v>92</v>
      </c>
      <c r="F374" t="s">
        <v>103</v>
      </c>
      <c r="G374">
        <v>1</v>
      </c>
      <c r="H374" s="22">
        <v>21.99</v>
      </c>
      <c r="I374" t="s">
        <v>93</v>
      </c>
      <c r="J374" t="s">
        <v>6</v>
      </c>
      <c r="K374" s="23" t="s">
        <v>6</v>
      </c>
      <c r="L374" s="22">
        <v>0</v>
      </c>
      <c r="M374" s="24">
        <v>21.99</v>
      </c>
      <c r="N374">
        <v>4</v>
      </c>
      <c r="O374" s="24" t="str">
        <f>IF(COUNTIF($A$2:A374,A374)=1,SUMIFS(Export!$M$2:$M$662,Export!$A$2:$A$662,Export!$A374),"")</f>
        <v/>
      </c>
      <c r="P374" t="str">
        <f>TEXT(Export!$B374,"ddd")</f>
        <v>Thu</v>
      </c>
      <c r="Q374">
        <f>1/COUNTIF(Export!$A$2:$A$662,Export!$A374)</f>
        <v>0.16666666666666666</v>
      </c>
    </row>
    <row r="375" spans="1:17" x14ac:dyDescent="0.25">
      <c r="A375">
        <v>202053</v>
      </c>
      <c r="B375" s="5">
        <v>45491</v>
      </c>
      <c r="C375">
        <v>120312</v>
      </c>
      <c r="D375">
        <v>300185</v>
      </c>
      <c r="E375" t="s">
        <v>92</v>
      </c>
      <c r="F375" t="s">
        <v>101</v>
      </c>
      <c r="G375">
        <v>1</v>
      </c>
      <c r="H375" s="22">
        <v>29.99</v>
      </c>
      <c r="I375" t="s">
        <v>93</v>
      </c>
      <c r="J375" t="s">
        <v>6</v>
      </c>
      <c r="K375" s="23" t="s">
        <v>6</v>
      </c>
      <c r="L375" s="22">
        <v>0</v>
      </c>
      <c r="M375" s="24">
        <v>29.99</v>
      </c>
      <c r="N375">
        <v>1</v>
      </c>
      <c r="O375" s="24" t="str">
        <f>IF(COUNTIF($A$2:A375,A375)=1,SUMIFS(Export!$M$2:$M$662,Export!$A$2:$A$662,Export!$A375),"")</f>
        <v/>
      </c>
      <c r="P375" t="str">
        <f>TEXT(Export!$B375,"ddd")</f>
        <v>Thu</v>
      </c>
      <c r="Q375">
        <f>1/COUNTIF(Export!$A$2:$A$662,Export!$A375)</f>
        <v>0.16666666666666666</v>
      </c>
    </row>
    <row r="376" spans="1:17" x14ac:dyDescent="0.25">
      <c r="A376">
        <v>202053</v>
      </c>
      <c r="B376" s="5">
        <v>45491</v>
      </c>
      <c r="C376">
        <v>120312</v>
      </c>
      <c r="D376">
        <v>200557</v>
      </c>
      <c r="E376" t="s">
        <v>95</v>
      </c>
      <c r="F376" t="s">
        <v>106</v>
      </c>
      <c r="G376">
        <v>2</v>
      </c>
      <c r="H376" s="22">
        <v>129.99</v>
      </c>
      <c r="I376" t="s">
        <v>93</v>
      </c>
      <c r="J376" t="s">
        <v>6</v>
      </c>
      <c r="K376" s="23" t="s">
        <v>6</v>
      </c>
      <c r="L376" s="22">
        <v>0</v>
      </c>
      <c r="M376" s="24">
        <v>259.98</v>
      </c>
      <c r="N376">
        <v>3</v>
      </c>
      <c r="O376" s="24" t="str">
        <f>IF(COUNTIF($A$2:A376,A376)=1,SUMIFS(Export!$M$2:$M$662,Export!$A$2:$A$662,Export!$A376),"")</f>
        <v/>
      </c>
      <c r="P376" t="str">
        <f>TEXT(Export!$B376,"ddd")</f>
        <v>Thu</v>
      </c>
      <c r="Q376">
        <f>1/COUNTIF(Export!$A$2:$A$662,Export!$A376)</f>
        <v>0.16666666666666666</v>
      </c>
    </row>
    <row r="377" spans="1:17" x14ac:dyDescent="0.25">
      <c r="A377">
        <v>202054</v>
      </c>
      <c r="B377" s="5">
        <v>45490</v>
      </c>
      <c r="C377">
        <v>109882</v>
      </c>
      <c r="D377">
        <v>200556</v>
      </c>
      <c r="E377" t="s">
        <v>95</v>
      </c>
      <c r="F377" t="s">
        <v>96</v>
      </c>
      <c r="G377">
        <v>2</v>
      </c>
      <c r="H377" s="22">
        <v>64.989999999999995</v>
      </c>
      <c r="I377" t="s">
        <v>93</v>
      </c>
      <c r="J377" t="s">
        <v>6</v>
      </c>
      <c r="K377" s="23" t="s">
        <v>6</v>
      </c>
      <c r="L377" s="22">
        <v>0</v>
      </c>
      <c r="M377" s="24">
        <v>129.97999999999999</v>
      </c>
      <c r="N377">
        <v>3</v>
      </c>
      <c r="O377" s="24">
        <f>IF(COUNTIF($A$2:A377,A377)=1,SUMIFS(Export!$M$2:$M$662,Export!$A$2:$A$662,Export!$A377),"")</f>
        <v>129.97999999999999</v>
      </c>
      <c r="P377" t="str">
        <f>TEXT(Export!$B377,"ddd")</f>
        <v>Wed</v>
      </c>
      <c r="Q377">
        <f>1/COUNTIF(Export!$A$2:$A$662,Export!$A377)</f>
        <v>1</v>
      </c>
    </row>
    <row r="378" spans="1:17" x14ac:dyDescent="0.25">
      <c r="A378">
        <v>202055</v>
      </c>
      <c r="B378" s="5">
        <v>45486</v>
      </c>
      <c r="C378">
        <v>106016</v>
      </c>
      <c r="D378">
        <v>100257</v>
      </c>
      <c r="E378" t="s">
        <v>98</v>
      </c>
      <c r="F378" t="s">
        <v>43</v>
      </c>
      <c r="G378">
        <v>3</v>
      </c>
      <c r="H378" s="22">
        <v>379</v>
      </c>
      <c r="I378" t="s">
        <v>93</v>
      </c>
      <c r="J378" t="s">
        <v>6</v>
      </c>
      <c r="K378" s="23" t="s">
        <v>6</v>
      </c>
      <c r="L378" s="22">
        <v>0</v>
      </c>
      <c r="M378" s="24">
        <v>1137</v>
      </c>
      <c r="N378">
        <v>2</v>
      </c>
      <c r="O378" s="24">
        <f>IF(COUNTIF($A$2:A378,A378)=1,SUMIFS(Export!$M$2:$M$662,Export!$A$2:$A$662,Export!$A378),"")</f>
        <v>1137</v>
      </c>
      <c r="P378" t="str">
        <f>TEXT(Export!$B378,"ddd")</f>
        <v>Sat</v>
      </c>
      <c r="Q378">
        <f>1/COUNTIF(Export!$A$2:$A$662,Export!$A378)</f>
        <v>1</v>
      </c>
    </row>
    <row r="379" spans="1:17" x14ac:dyDescent="0.25">
      <c r="A379">
        <v>202056</v>
      </c>
      <c r="B379" s="5">
        <v>45486</v>
      </c>
      <c r="C379">
        <v>129937</v>
      </c>
      <c r="D379">
        <v>200556</v>
      </c>
      <c r="E379" t="s">
        <v>95</v>
      </c>
      <c r="F379" t="s">
        <v>96</v>
      </c>
      <c r="G379">
        <v>3</v>
      </c>
      <c r="H379" s="22">
        <v>64.989999999999995</v>
      </c>
      <c r="I379" t="s">
        <v>18</v>
      </c>
      <c r="J379" t="s">
        <v>104</v>
      </c>
      <c r="K379" s="23">
        <v>0.15</v>
      </c>
      <c r="L379" s="22">
        <v>29.245499999999993</v>
      </c>
      <c r="M379" s="24">
        <v>165.72449999999998</v>
      </c>
      <c r="N379">
        <v>4</v>
      </c>
      <c r="O379" s="24">
        <f>IF(COUNTIF($A$2:A379,A379)=1,SUMIFS(Export!$M$2:$M$662,Export!$A$2:$A$662,Export!$A379),"")</f>
        <v>220.96599999999998</v>
      </c>
      <c r="P379" t="str">
        <f>TEXT(Export!$B379,"ddd")</f>
        <v>Sat</v>
      </c>
      <c r="Q379">
        <f>1/COUNTIF(Export!$A$2:$A$662,Export!$A379)</f>
        <v>0.5</v>
      </c>
    </row>
    <row r="380" spans="1:17" x14ac:dyDescent="0.25">
      <c r="A380">
        <v>202056</v>
      </c>
      <c r="B380" s="5">
        <v>45486</v>
      </c>
      <c r="C380">
        <v>129937</v>
      </c>
      <c r="D380">
        <v>200556</v>
      </c>
      <c r="E380" t="s">
        <v>95</v>
      </c>
      <c r="F380" t="s">
        <v>96</v>
      </c>
      <c r="G380">
        <v>1</v>
      </c>
      <c r="H380" s="22">
        <v>64.989999999999995</v>
      </c>
      <c r="I380" t="s">
        <v>18</v>
      </c>
      <c r="J380" t="s">
        <v>104</v>
      </c>
      <c r="K380" s="23">
        <v>0.15</v>
      </c>
      <c r="L380" s="22">
        <v>9.7484999999999982</v>
      </c>
      <c r="M380" s="24">
        <v>55.241499999999995</v>
      </c>
      <c r="N380">
        <v>2</v>
      </c>
      <c r="O380" s="24" t="str">
        <f>IF(COUNTIF($A$2:A380,A380)=1,SUMIFS(Export!$M$2:$M$662,Export!$A$2:$A$662,Export!$A380),"")</f>
        <v/>
      </c>
      <c r="P380" t="str">
        <f>TEXT(Export!$B380,"ddd")</f>
        <v>Sat</v>
      </c>
      <c r="Q380">
        <f>1/COUNTIF(Export!$A$2:$A$662,Export!$A380)</f>
        <v>0.5</v>
      </c>
    </row>
    <row r="381" spans="1:17" x14ac:dyDescent="0.25">
      <c r="A381">
        <v>202057</v>
      </c>
      <c r="B381" s="5">
        <v>45486</v>
      </c>
      <c r="C381">
        <v>115843</v>
      </c>
      <c r="D381">
        <v>300191</v>
      </c>
      <c r="E381" t="s">
        <v>92</v>
      </c>
      <c r="F381" t="s">
        <v>103</v>
      </c>
      <c r="G381">
        <v>1</v>
      </c>
      <c r="H381" s="22">
        <v>21.99</v>
      </c>
      <c r="I381" t="s">
        <v>93</v>
      </c>
      <c r="J381" t="s">
        <v>6</v>
      </c>
      <c r="K381" s="23" t="s">
        <v>6</v>
      </c>
      <c r="L381" s="22">
        <v>0</v>
      </c>
      <c r="M381" s="24">
        <v>21.99</v>
      </c>
      <c r="N381">
        <v>4</v>
      </c>
      <c r="O381" s="24">
        <f>IF(COUNTIF($A$2:A381,A381)=1,SUMIFS(Export!$M$2:$M$662,Export!$A$2:$A$662,Export!$A381),"")</f>
        <v>777.99</v>
      </c>
      <c r="P381" t="str">
        <f>TEXT(Export!$B381,"ddd")</f>
        <v>Sat</v>
      </c>
      <c r="Q381">
        <f>1/COUNTIF(Export!$A$2:$A$662,Export!$A381)</f>
        <v>0.5</v>
      </c>
    </row>
    <row r="382" spans="1:17" x14ac:dyDescent="0.25">
      <c r="A382">
        <v>202057</v>
      </c>
      <c r="B382" s="5">
        <v>45486</v>
      </c>
      <c r="C382">
        <v>115843</v>
      </c>
      <c r="D382">
        <v>100250</v>
      </c>
      <c r="E382" t="s">
        <v>98</v>
      </c>
      <c r="F382" t="s">
        <v>51</v>
      </c>
      <c r="G382">
        <v>4</v>
      </c>
      <c r="H382" s="22">
        <v>189</v>
      </c>
      <c r="I382" t="s">
        <v>93</v>
      </c>
      <c r="J382" t="s">
        <v>6</v>
      </c>
      <c r="K382" s="23" t="s">
        <v>6</v>
      </c>
      <c r="L382" s="22">
        <v>0</v>
      </c>
      <c r="M382" s="24">
        <v>756</v>
      </c>
      <c r="N382">
        <v>5</v>
      </c>
      <c r="O382" s="24" t="str">
        <f>IF(COUNTIF($A$2:A382,A382)=1,SUMIFS(Export!$M$2:$M$662,Export!$A$2:$A$662,Export!$A382),"")</f>
        <v/>
      </c>
      <c r="P382" t="str">
        <f>TEXT(Export!$B382,"ddd")</f>
        <v>Sat</v>
      </c>
      <c r="Q382">
        <f>1/COUNTIF(Export!$A$2:$A$662,Export!$A382)</f>
        <v>0.5</v>
      </c>
    </row>
    <row r="383" spans="1:17" x14ac:dyDescent="0.25">
      <c r="A383">
        <v>202058</v>
      </c>
      <c r="B383" s="5">
        <v>45492</v>
      </c>
      <c r="C383">
        <v>124112</v>
      </c>
      <c r="D383">
        <v>100254</v>
      </c>
      <c r="E383" t="s">
        <v>98</v>
      </c>
      <c r="F383" t="s">
        <v>35</v>
      </c>
      <c r="G383">
        <v>1</v>
      </c>
      <c r="H383" s="22">
        <v>799</v>
      </c>
      <c r="I383" t="s">
        <v>18</v>
      </c>
      <c r="J383" t="s">
        <v>99</v>
      </c>
      <c r="K383" s="23">
        <v>0.1</v>
      </c>
      <c r="L383" s="22">
        <v>79.900000000000006</v>
      </c>
      <c r="M383" s="24">
        <v>719.1</v>
      </c>
      <c r="N383">
        <v>7</v>
      </c>
      <c r="O383" s="24">
        <f>IF(COUNTIF($A$2:A383,A383)=1,SUMIFS(Export!$M$2:$M$662,Export!$A$2:$A$662,Export!$A383),"")</f>
        <v>719.1</v>
      </c>
      <c r="P383" t="str">
        <f>TEXT(Export!$B383,"ddd")</f>
        <v>Fri</v>
      </c>
      <c r="Q383">
        <f>1/COUNTIF(Export!$A$2:$A$662,Export!$A383)</f>
        <v>1</v>
      </c>
    </row>
    <row r="384" spans="1:17" x14ac:dyDescent="0.25">
      <c r="A384">
        <v>202059</v>
      </c>
      <c r="B384" s="5">
        <v>45492</v>
      </c>
      <c r="C384">
        <v>121611</v>
      </c>
      <c r="D384">
        <v>100254</v>
      </c>
      <c r="E384" t="s">
        <v>98</v>
      </c>
      <c r="F384" t="s">
        <v>35</v>
      </c>
      <c r="G384">
        <v>1</v>
      </c>
      <c r="H384" s="22">
        <v>799</v>
      </c>
      <c r="I384" t="s">
        <v>93</v>
      </c>
      <c r="J384" t="s">
        <v>6</v>
      </c>
      <c r="K384" s="23" t="s">
        <v>6</v>
      </c>
      <c r="L384" s="22">
        <v>0</v>
      </c>
      <c r="M384" s="24">
        <v>799</v>
      </c>
      <c r="N384">
        <v>5</v>
      </c>
      <c r="O384" s="24">
        <f>IF(COUNTIF($A$2:A384,A384)=1,SUMIFS(Export!$M$2:$M$662,Export!$A$2:$A$662,Export!$A384),"")</f>
        <v>1244.97</v>
      </c>
      <c r="P384" t="str">
        <f>TEXT(Export!$B384,"ddd")</f>
        <v>Fri</v>
      </c>
      <c r="Q384">
        <f>1/COUNTIF(Export!$A$2:$A$662,Export!$A384)</f>
        <v>0.25</v>
      </c>
    </row>
    <row r="385" spans="1:17" x14ac:dyDescent="0.25">
      <c r="A385">
        <v>202059</v>
      </c>
      <c r="B385" s="5">
        <v>45492</v>
      </c>
      <c r="C385">
        <v>121611</v>
      </c>
      <c r="D385">
        <v>100250</v>
      </c>
      <c r="E385" t="s">
        <v>98</v>
      </c>
      <c r="F385" t="s">
        <v>51</v>
      </c>
      <c r="G385">
        <v>2</v>
      </c>
      <c r="H385" s="22">
        <v>189</v>
      </c>
      <c r="I385" t="s">
        <v>93</v>
      </c>
      <c r="J385" t="s">
        <v>6</v>
      </c>
      <c r="K385" s="23" t="s">
        <v>6</v>
      </c>
      <c r="L385" s="22">
        <v>0</v>
      </c>
      <c r="M385" s="24">
        <v>378</v>
      </c>
      <c r="N385">
        <v>5</v>
      </c>
      <c r="O385" s="24" t="str">
        <f>IF(COUNTIF($A$2:A385,A385)=1,SUMIFS(Export!$M$2:$M$662,Export!$A$2:$A$662,Export!$A385),"")</f>
        <v/>
      </c>
      <c r="P385" t="str">
        <f>TEXT(Export!$B385,"ddd")</f>
        <v>Fri</v>
      </c>
      <c r="Q385">
        <f>1/COUNTIF(Export!$A$2:$A$662,Export!$A385)</f>
        <v>0.25</v>
      </c>
    </row>
    <row r="386" spans="1:17" x14ac:dyDescent="0.25">
      <c r="A386">
        <v>202059</v>
      </c>
      <c r="B386" s="5">
        <v>45492</v>
      </c>
      <c r="C386">
        <v>121611</v>
      </c>
      <c r="D386">
        <v>200549</v>
      </c>
      <c r="E386" t="s">
        <v>95</v>
      </c>
      <c r="F386" t="s">
        <v>94</v>
      </c>
      <c r="G386">
        <v>2</v>
      </c>
      <c r="H386" s="22">
        <v>18.989999999999998</v>
      </c>
      <c r="I386" t="s">
        <v>93</v>
      </c>
      <c r="J386" t="s">
        <v>6</v>
      </c>
      <c r="K386" s="23" t="s">
        <v>6</v>
      </c>
      <c r="L386" s="22">
        <v>0</v>
      </c>
      <c r="M386" s="24">
        <v>37.979999999999997</v>
      </c>
      <c r="N386">
        <v>4</v>
      </c>
      <c r="O386" s="24" t="str">
        <f>IF(COUNTIF($A$2:A386,A386)=1,SUMIFS(Export!$M$2:$M$662,Export!$A$2:$A$662,Export!$A386),"")</f>
        <v/>
      </c>
      <c r="P386" t="str">
        <f>TEXT(Export!$B386,"ddd")</f>
        <v>Fri</v>
      </c>
      <c r="Q386">
        <f>1/COUNTIF(Export!$A$2:$A$662,Export!$A386)</f>
        <v>0.25</v>
      </c>
    </row>
    <row r="387" spans="1:17" x14ac:dyDescent="0.25">
      <c r="A387">
        <v>202059</v>
      </c>
      <c r="B387" s="5">
        <v>45492</v>
      </c>
      <c r="C387">
        <v>121611</v>
      </c>
      <c r="D387">
        <v>300185</v>
      </c>
      <c r="E387" t="s">
        <v>92</v>
      </c>
      <c r="F387" t="s">
        <v>101</v>
      </c>
      <c r="G387">
        <v>1</v>
      </c>
      <c r="H387" s="22">
        <v>29.99</v>
      </c>
      <c r="I387" t="s">
        <v>93</v>
      </c>
      <c r="J387" t="s">
        <v>6</v>
      </c>
      <c r="K387" s="23" t="s">
        <v>6</v>
      </c>
      <c r="L387" s="22">
        <v>0</v>
      </c>
      <c r="M387" s="24">
        <v>29.99</v>
      </c>
      <c r="N387">
        <v>4</v>
      </c>
      <c r="O387" s="24" t="str">
        <f>IF(COUNTIF($A$2:A387,A387)=1,SUMIFS(Export!$M$2:$M$662,Export!$A$2:$A$662,Export!$A387),"")</f>
        <v/>
      </c>
      <c r="P387" t="str">
        <f>TEXT(Export!$B387,"ddd")</f>
        <v>Fri</v>
      </c>
      <c r="Q387">
        <f>1/COUNTIF(Export!$A$2:$A$662,Export!$A387)</f>
        <v>0.25</v>
      </c>
    </row>
    <row r="388" spans="1:17" x14ac:dyDescent="0.25">
      <c r="A388">
        <v>202060</v>
      </c>
      <c r="B388" s="5">
        <v>45484</v>
      </c>
      <c r="C388">
        <v>102385</v>
      </c>
      <c r="D388">
        <v>100250</v>
      </c>
      <c r="E388" t="s">
        <v>98</v>
      </c>
      <c r="F388" t="s">
        <v>51</v>
      </c>
      <c r="G388">
        <v>4</v>
      </c>
      <c r="H388" s="22">
        <v>189</v>
      </c>
      <c r="I388" t="s">
        <v>93</v>
      </c>
      <c r="J388" t="s">
        <v>6</v>
      </c>
      <c r="K388" s="23" t="s">
        <v>6</v>
      </c>
      <c r="L388" s="22">
        <v>0</v>
      </c>
      <c r="M388" s="24">
        <v>756</v>
      </c>
      <c r="N388">
        <v>6</v>
      </c>
      <c r="O388" s="24">
        <f>IF(COUNTIF($A$2:A388,A388)=1,SUMIFS(Export!$M$2:$M$662,Export!$A$2:$A$662,Export!$A388),"")</f>
        <v>850.95</v>
      </c>
      <c r="P388" t="str">
        <f>TEXT(Export!$B388,"ddd")</f>
        <v>Thu</v>
      </c>
      <c r="Q388">
        <f>1/COUNTIF(Export!$A$2:$A$662,Export!$A388)</f>
        <v>0.5</v>
      </c>
    </row>
    <row r="389" spans="1:17" x14ac:dyDescent="0.25">
      <c r="A389">
        <v>202060</v>
      </c>
      <c r="B389" s="5">
        <v>45484</v>
      </c>
      <c r="C389">
        <v>102385</v>
      </c>
      <c r="D389">
        <v>200549</v>
      </c>
      <c r="E389" t="s">
        <v>95</v>
      </c>
      <c r="F389" t="s">
        <v>94</v>
      </c>
      <c r="G389">
        <v>5</v>
      </c>
      <c r="H389" s="22">
        <v>18.989999999999998</v>
      </c>
      <c r="I389" t="s">
        <v>93</v>
      </c>
      <c r="J389" t="s">
        <v>6</v>
      </c>
      <c r="K389" s="23" t="s">
        <v>6</v>
      </c>
      <c r="L389" s="22">
        <v>0</v>
      </c>
      <c r="M389" s="24">
        <v>94.949999999999989</v>
      </c>
      <c r="N389">
        <v>1</v>
      </c>
      <c r="O389" s="24" t="str">
        <f>IF(COUNTIF($A$2:A389,A389)=1,SUMIFS(Export!$M$2:$M$662,Export!$A$2:$A$662,Export!$A389),"")</f>
        <v/>
      </c>
      <c r="P389" t="str">
        <f>TEXT(Export!$B389,"ddd")</f>
        <v>Thu</v>
      </c>
      <c r="Q389">
        <f>1/COUNTIF(Export!$A$2:$A$662,Export!$A389)</f>
        <v>0.5</v>
      </c>
    </row>
    <row r="390" spans="1:17" x14ac:dyDescent="0.25">
      <c r="A390">
        <v>202061</v>
      </c>
      <c r="B390" s="5">
        <v>45481</v>
      </c>
      <c r="C390">
        <v>127750</v>
      </c>
      <c r="D390">
        <v>100250</v>
      </c>
      <c r="E390" t="s">
        <v>98</v>
      </c>
      <c r="F390" t="s">
        <v>51</v>
      </c>
      <c r="G390">
        <v>5</v>
      </c>
      <c r="H390" s="22">
        <v>189</v>
      </c>
      <c r="I390" t="s">
        <v>93</v>
      </c>
      <c r="J390" t="s">
        <v>6</v>
      </c>
      <c r="K390" s="23" t="s">
        <v>6</v>
      </c>
      <c r="L390" s="22">
        <v>0</v>
      </c>
      <c r="M390" s="24">
        <v>945</v>
      </c>
      <c r="N390">
        <v>2</v>
      </c>
      <c r="O390" s="24">
        <f>IF(COUNTIF($A$2:A390,A390)=1,SUMIFS(Export!$M$2:$M$662,Export!$A$2:$A$662,Export!$A390),"")</f>
        <v>966.99</v>
      </c>
      <c r="P390" t="str">
        <f>TEXT(Export!$B390,"ddd")</f>
        <v>Mon</v>
      </c>
      <c r="Q390">
        <f>1/COUNTIF(Export!$A$2:$A$662,Export!$A390)</f>
        <v>0.5</v>
      </c>
    </row>
    <row r="391" spans="1:17" x14ac:dyDescent="0.25">
      <c r="A391">
        <v>202061</v>
      </c>
      <c r="B391" s="5">
        <v>45481</v>
      </c>
      <c r="C391">
        <v>127750</v>
      </c>
      <c r="D391">
        <v>300191</v>
      </c>
      <c r="E391" t="s">
        <v>92</v>
      </c>
      <c r="F391" t="s">
        <v>103</v>
      </c>
      <c r="G391">
        <v>1</v>
      </c>
      <c r="H391" s="22">
        <v>21.99</v>
      </c>
      <c r="I391" t="s">
        <v>93</v>
      </c>
      <c r="J391" t="s">
        <v>6</v>
      </c>
      <c r="K391" s="23" t="s">
        <v>6</v>
      </c>
      <c r="L391" s="22">
        <v>0</v>
      </c>
      <c r="M391" s="24">
        <v>21.99</v>
      </c>
      <c r="N391">
        <v>2</v>
      </c>
      <c r="O391" s="24" t="str">
        <f>IF(COUNTIF($A$2:A391,A391)=1,SUMIFS(Export!$M$2:$M$662,Export!$A$2:$A$662,Export!$A391),"")</f>
        <v/>
      </c>
      <c r="P391" t="str">
        <f>TEXT(Export!$B391,"ddd")</f>
        <v>Mon</v>
      </c>
      <c r="Q391">
        <f>1/COUNTIF(Export!$A$2:$A$662,Export!$A391)</f>
        <v>0.5</v>
      </c>
    </row>
    <row r="392" spans="1:17" x14ac:dyDescent="0.25">
      <c r="A392">
        <v>202062</v>
      </c>
      <c r="B392" s="5">
        <v>45486</v>
      </c>
      <c r="C392">
        <v>124697</v>
      </c>
      <c r="D392">
        <v>100248</v>
      </c>
      <c r="E392" t="s">
        <v>98</v>
      </c>
      <c r="F392" t="s">
        <v>37</v>
      </c>
      <c r="G392">
        <v>1</v>
      </c>
      <c r="H392" s="22">
        <v>199</v>
      </c>
      <c r="I392" t="s">
        <v>18</v>
      </c>
      <c r="J392" t="s">
        <v>99</v>
      </c>
      <c r="K392" s="23">
        <v>0.1</v>
      </c>
      <c r="L392" s="22">
        <v>19.900000000000002</v>
      </c>
      <c r="M392" s="24">
        <v>179.1</v>
      </c>
      <c r="N392">
        <v>4</v>
      </c>
      <c r="O392" s="24">
        <f>IF(COUNTIF($A$2:A392,A392)=1,SUMIFS(Export!$M$2:$M$662,Export!$A$2:$A$662,Export!$A392),"")</f>
        <v>179.1</v>
      </c>
      <c r="P392" t="str">
        <f>TEXT(Export!$B392,"ddd")</f>
        <v>Sat</v>
      </c>
      <c r="Q392">
        <f>1/COUNTIF(Export!$A$2:$A$662,Export!$A392)</f>
        <v>1</v>
      </c>
    </row>
    <row r="393" spans="1:17" x14ac:dyDescent="0.25">
      <c r="A393">
        <v>202063</v>
      </c>
      <c r="B393" s="5">
        <v>45485</v>
      </c>
      <c r="C393">
        <v>104905</v>
      </c>
      <c r="D393">
        <v>200549</v>
      </c>
      <c r="E393" t="s">
        <v>95</v>
      </c>
      <c r="F393" t="s">
        <v>94</v>
      </c>
      <c r="G393">
        <v>1</v>
      </c>
      <c r="H393" s="22">
        <v>18.989999999999998</v>
      </c>
      <c r="I393" t="s">
        <v>18</v>
      </c>
      <c r="J393" t="s">
        <v>99</v>
      </c>
      <c r="K393" s="23">
        <v>0.1</v>
      </c>
      <c r="L393" s="22">
        <v>1.899</v>
      </c>
      <c r="M393" s="24">
        <v>17.090999999999998</v>
      </c>
      <c r="N393">
        <v>2</v>
      </c>
      <c r="O393" s="24">
        <f>IF(COUNTIF($A$2:A393,A393)=1,SUMIFS(Export!$M$2:$M$662,Export!$A$2:$A$662,Export!$A393),"")</f>
        <v>17.090999999999998</v>
      </c>
      <c r="P393" t="str">
        <f>TEXT(Export!$B393,"ddd")</f>
        <v>Fri</v>
      </c>
      <c r="Q393">
        <f>1/COUNTIF(Export!$A$2:$A$662,Export!$A393)</f>
        <v>1</v>
      </c>
    </row>
    <row r="394" spans="1:17" x14ac:dyDescent="0.25">
      <c r="A394">
        <v>202064</v>
      </c>
      <c r="B394" s="5">
        <v>45492</v>
      </c>
      <c r="C394">
        <v>104274</v>
      </c>
      <c r="D394">
        <v>100253</v>
      </c>
      <c r="E394" t="s">
        <v>98</v>
      </c>
      <c r="F394" t="s">
        <v>48</v>
      </c>
      <c r="G394">
        <v>5</v>
      </c>
      <c r="H394" s="22">
        <v>279</v>
      </c>
      <c r="I394" t="s">
        <v>93</v>
      </c>
      <c r="J394" t="s">
        <v>6</v>
      </c>
      <c r="K394" s="23" t="s">
        <v>6</v>
      </c>
      <c r="L394" s="22">
        <v>0</v>
      </c>
      <c r="M394" s="24">
        <v>1395</v>
      </c>
      <c r="N394">
        <v>7</v>
      </c>
      <c r="O394" s="24">
        <f>IF(COUNTIF($A$2:A394,A394)=1,SUMIFS(Export!$M$2:$M$662,Export!$A$2:$A$662,Export!$A394),"")</f>
        <v>1395</v>
      </c>
      <c r="P394" t="str">
        <f>TEXT(Export!$B394,"ddd")</f>
        <v>Fri</v>
      </c>
      <c r="Q394">
        <f>1/COUNTIF(Export!$A$2:$A$662,Export!$A394)</f>
        <v>1</v>
      </c>
    </row>
    <row r="395" spans="1:17" x14ac:dyDescent="0.25">
      <c r="A395">
        <v>202065</v>
      </c>
      <c r="B395" s="5">
        <v>45483</v>
      </c>
      <c r="C395">
        <v>124839</v>
      </c>
      <c r="D395">
        <v>300190</v>
      </c>
      <c r="E395" t="s">
        <v>92</v>
      </c>
      <c r="F395" t="s">
        <v>91</v>
      </c>
      <c r="G395">
        <v>2</v>
      </c>
      <c r="H395" s="22">
        <v>35.99</v>
      </c>
      <c r="I395" t="s">
        <v>93</v>
      </c>
      <c r="J395" t="s">
        <v>6</v>
      </c>
      <c r="K395" s="23" t="s">
        <v>6</v>
      </c>
      <c r="L395" s="22">
        <v>0</v>
      </c>
      <c r="M395" s="24">
        <v>71.98</v>
      </c>
      <c r="N395">
        <v>1</v>
      </c>
      <c r="O395" s="24">
        <f>IF(COUNTIF($A$2:A395,A395)=1,SUMIFS(Export!$M$2:$M$662,Export!$A$2:$A$662,Export!$A395),"")</f>
        <v>90.97</v>
      </c>
      <c r="P395" t="str">
        <f>TEXT(Export!$B395,"ddd")</f>
        <v>Wed</v>
      </c>
      <c r="Q395">
        <f>1/COUNTIF(Export!$A$2:$A$662,Export!$A395)</f>
        <v>0.5</v>
      </c>
    </row>
    <row r="396" spans="1:17" x14ac:dyDescent="0.25">
      <c r="A396">
        <v>202065</v>
      </c>
      <c r="B396" s="5">
        <v>45483</v>
      </c>
      <c r="C396">
        <v>124839</v>
      </c>
      <c r="D396">
        <v>200549</v>
      </c>
      <c r="E396" t="s">
        <v>95</v>
      </c>
      <c r="F396" t="s">
        <v>94</v>
      </c>
      <c r="G396">
        <v>1</v>
      </c>
      <c r="H396" s="22">
        <v>18.989999999999998</v>
      </c>
      <c r="I396" t="s">
        <v>93</v>
      </c>
      <c r="J396" t="s">
        <v>6</v>
      </c>
      <c r="K396" s="23" t="s">
        <v>6</v>
      </c>
      <c r="L396" s="22">
        <v>0</v>
      </c>
      <c r="M396" s="24">
        <v>18.989999999999998</v>
      </c>
      <c r="N396">
        <v>1</v>
      </c>
      <c r="O396" s="24" t="str">
        <f>IF(COUNTIF($A$2:A396,A396)=1,SUMIFS(Export!$M$2:$M$662,Export!$A$2:$A$662,Export!$A396),"")</f>
        <v/>
      </c>
      <c r="P396" t="str">
        <f>TEXT(Export!$B396,"ddd")</f>
        <v>Wed</v>
      </c>
      <c r="Q396">
        <f>1/COUNTIF(Export!$A$2:$A$662,Export!$A396)</f>
        <v>0.5</v>
      </c>
    </row>
    <row r="397" spans="1:17" x14ac:dyDescent="0.25">
      <c r="A397">
        <v>202066</v>
      </c>
      <c r="B397" s="5">
        <v>45493</v>
      </c>
      <c r="C397">
        <v>106386</v>
      </c>
      <c r="D397">
        <v>100254</v>
      </c>
      <c r="E397" t="s">
        <v>98</v>
      </c>
      <c r="F397" t="s">
        <v>35</v>
      </c>
      <c r="G397">
        <v>5</v>
      </c>
      <c r="H397" s="22">
        <v>799</v>
      </c>
      <c r="I397" t="s">
        <v>93</v>
      </c>
      <c r="J397" t="s">
        <v>6</v>
      </c>
      <c r="K397" s="23" t="s">
        <v>6</v>
      </c>
      <c r="L397" s="22">
        <v>0</v>
      </c>
      <c r="M397" s="24">
        <v>3995</v>
      </c>
      <c r="N397">
        <v>5</v>
      </c>
      <c r="O397" s="24">
        <f>IF(COUNTIF($A$2:A397,A397)=1,SUMIFS(Export!$M$2:$M$662,Export!$A$2:$A$662,Export!$A397),"")</f>
        <v>4125.95</v>
      </c>
      <c r="P397" t="str">
        <f>TEXT(Export!$B397,"ddd")</f>
        <v>Sat</v>
      </c>
      <c r="Q397">
        <f>1/COUNTIF(Export!$A$2:$A$662,Export!$A397)</f>
        <v>0.25</v>
      </c>
    </row>
    <row r="398" spans="1:17" x14ac:dyDescent="0.25">
      <c r="A398">
        <v>202066</v>
      </c>
      <c r="B398" s="5">
        <v>45493</v>
      </c>
      <c r="C398">
        <v>106386</v>
      </c>
      <c r="D398">
        <v>200549</v>
      </c>
      <c r="E398" t="s">
        <v>95</v>
      </c>
      <c r="F398" t="s">
        <v>94</v>
      </c>
      <c r="G398">
        <v>3</v>
      </c>
      <c r="H398" s="22">
        <v>18.989999999999998</v>
      </c>
      <c r="I398" t="s">
        <v>93</v>
      </c>
      <c r="J398" t="s">
        <v>6</v>
      </c>
      <c r="K398" s="23" t="s">
        <v>6</v>
      </c>
      <c r="L398" s="22">
        <v>0</v>
      </c>
      <c r="M398" s="24">
        <v>56.97</v>
      </c>
      <c r="N398">
        <v>3</v>
      </c>
      <c r="O398" s="24" t="str">
        <f>IF(COUNTIF($A$2:A398,A398)=1,SUMIFS(Export!$M$2:$M$662,Export!$A$2:$A$662,Export!$A398),"")</f>
        <v/>
      </c>
      <c r="P398" t="str">
        <f>TEXT(Export!$B398,"ddd")</f>
        <v>Sat</v>
      </c>
      <c r="Q398">
        <f>1/COUNTIF(Export!$A$2:$A$662,Export!$A398)</f>
        <v>0.25</v>
      </c>
    </row>
    <row r="399" spans="1:17" x14ac:dyDescent="0.25">
      <c r="A399">
        <v>202066</v>
      </c>
      <c r="B399" s="5">
        <v>45493</v>
      </c>
      <c r="C399">
        <v>106386</v>
      </c>
      <c r="D399">
        <v>200549</v>
      </c>
      <c r="E399" t="s">
        <v>95</v>
      </c>
      <c r="F399" t="s">
        <v>94</v>
      </c>
      <c r="G399">
        <v>1</v>
      </c>
      <c r="H399" s="22">
        <v>18.989999999999998</v>
      </c>
      <c r="I399" t="s">
        <v>93</v>
      </c>
      <c r="J399" t="s">
        <v>6</v>
      </c>
      <c r="K399" s="23" t="s">
        <v>6</v>
      </c>
      <c r="L399" s="22">
        <v>0</v>
      </c>
      <c r="M399" s="24">
        <v>18.989999999999998</v>
      </c>
      <c r="N399">
        <v>4</v>
      </c>
      <c r="O399" s="24" t="str">
        <f>IF(COUNTIF($A$2:A399,A399)=1,SUMIFS(Export!$M$2:$M$662,Export!$A$2:$A$662,Export!$A399),"")</f>
        <v/>
      </c>
      <c r="P399" t="str">
        <f>TEXT(Export!$B399,"ddd")</f>
        <v>Sat</v>
      </c>
      <c r="Q399">
        <f>1/COUNTIF(Export!$A$2:$A$662,Export!$A399)</f>
        <v>0.25</v>
      </c>
    </row>
    <row r="400" spans="1:17" x14ac:dyDescent="0.25">
      <c r="A400">
        <v>202066</v>
      </c>
      <c r="B400" s="5">
        <v>45493</v>
      </c>
      <c r="C400">
        <v>106386</v>
      </c>
      <c r="D400">
        <v>300187</v>
      </c>
      <c r="E400" t="s">
        <v>92</v>
      </c>
      <c r="F400" t="s">
        <v>110</v>
      </c>
      <c r="G400">
        <v>1</v>
      </c>
      <c r="H400" s="22">
        <v>54.99</v>
      </c>
      <c r="I400" t="s">
        <v>93</v>
      </c>
      <c r="J400" t="s">
        <v>6</v>
      </c>
      <c r="K400" s="23" t="s">
        <v>6</v>
      </c>
      <c r="L400" s="22">
        <v>0</v>
      </c>
      <c r="M400" s="24">
        <v>54.99</v>
      </c>
      <c r="N400">
        <v>4</v>
      </c>
      <c r="O400" s="24" t="str">
        <f>IF(COUNTIF($A$2:A400,A400)=1,SUMIFS(Export!$M$2:$M$662,Export!$A$2:$A$662,Export!$A400),"")</f>
        <v/>
      </c>
      <c r="P400" t="str">
        <f>TEXT(Export!$B400,"ddd")</f>
        <v>Sat</v>
      </c>
      <c r="Q400">
        <f>1/COUNTIF(Export!$A$2:$A$662,Export!$A400)</f>
        <v>0.25</v>
      </c>
    </row>
    <row r="401" spans="1:17" x14ac:dyDescent="0.25">
      <c r="A401">
        <v>202067</v>
      </c>
      <c r="B401" s="5">
        <v>45490</v>
      </c>
      <c r="C401">
        <v>111301</v>
      </c>
      <c r="D401">
        <v>200559</v>
      </c>
      <c r="E401" t="s">
        <v>95</v>
      </c>
      <c r="F401" t="s">
        <v>97</v>
      </c>
      <c r="G401">
        <v>2</v>
      </c>
      <c r="H401" s="22">
        <v>59.99</v>
      </c>
      <c r="I401" t="s">
        <v>93</v>
      </c>
      <c r="J401" t="s">
        <v>6</v>
      </c>
      <c r="K401" s="23" t="s">
        <v>6</v>
      </c>
      <c r="L401" s="22">
        <v>0</v>
      </c>
      <c r="M401" s="24">
        <v>119.98</v>
      </c>
      <c r="N401">
        <v>1</v>
      </c>
      <c r="O401" s="24">
        <f>IF(COUNTIF($A$2:A401,A401)=1,SUMIFS(Export!$M$2:$M$662,Export!$A$2:$A$662,Export!$A401),"")</f>
        <v>359.94</v>
      </c>
      <c r="P401" t="str">
        <f>TEXT(Export!$B401,"ddd")</f>
        <v>Wed</v>
      </c>
      <c r="Q401">
        <f>1/COUNTIF(Export!$A$2:$A$662,Export!$A401)</f>
        <v>0.5</v>
      </c>
    </row>
    <row r="402" spans="1:17" x14ac:dyDescent="0.25">
      <c r="A402">
        <v>202067</v>
      </c>
      <c r="B402" s="5">
        <v>45490</v>
      </c>
      <c r="C402">
        <v>111301</v>
      </c>
      <c r="D402">
        <v>200559</v>
      </c>
      <c r="E402" t="s">
        <v>95</v>
      </c>
      <c r="F402" t="s">
        <v>97</v>
      </c>
      <c r="G402">
        <v>4</v>
      </c>
      <c r="H402" s="22">
        <v>59.99</v>
      </c>
      <c r="I402" t="s">
        <v>93</v>
      </c>
      <c r="J402" t="s">
        <v>6</v>
      </c>
      <c r="K402" s="23" t="s">
        <v>6</v>
      </c>
      <c r="L402" s="22">
        <v>0</v>
      </c>
      <c r="M402" s="24">
        <v>239.96</v>
      </c>
      <c r="N402">
        <v>4</v>
      </c>
      <c r="O402" s="24" t="str">
        <f>IF(COUNTIF($A$2:A402,A402)=1,SUMIFS(Export!$M$2:$M$662,Export!$A$2:$A$662,Export!$A402),"")</f>
        <v/>
      </c>
      <c r="P402" t="str">
        <f>TEXT(Export!$B402,"ddd")</f>
        <v>Wed</v>
      </c>
      <c r="Q402">
        <f>1/COUNTIF(Export!$A$2:$A$662,Export!$A402)</f>
        <v>0.5</v>
      </c>
    </row>
    <row r="403" spans="1:17" x14ac:dyDescent="0.25">
      <c r="A403">
        <v>202068</v>
      </c>
      <c r="B403" s="5">
        <v>45492</v>
      </c>
      <c r="C403">
        <v>122599</v>
      </c>
      <c r="D403">
        <v>200559</v>
      </c>
      <c r="E403" t="s">
        <v>95</v>
      </c>
      <c r="F403" t="s">
        <v>97</v>
      </c>
      <c r="G403">
        <v>1</v>
      </c>
      <c r="H403" s="22">
        <v>59.99</v>
      </c>
      <c r="I403" t="s">
        <v>93</v>
      </c>
      <c r="J403" t="s">
        <v>6</v>
      </c>
      <c r="K403" s="23" t="s">
        <v>6</v>
      </c>
      <c r="L403" s="22">
        <v>0</v>
      </c>
      <c r="M403" s="24">
        <v>59.99</v>
      </c>
      <c r="N403">
        <v>2</v>
      </c>
      <c r="O403" s="24">
        <f>IF(COUNTIF($A$2:A403,A403)=1,SUMIFS(Export!$M$2:$M$662,Export!$A$2:$A$662,Export!$A403),"")</f>
        <v>75.98</v>
      </c>
      <c r="P403" t="str">
        <f>TEXT(Export!$B403,"ddd")</f>
        <v>Fri</v>
      </c>
      <c r="Q403">
        <f>1/COUNTIF(Export!$A$2:$A$662,Export!$A403)</f>
        <v>0.5</v>
      </c>
    </row>
    <row r="404" spans="1:17" x14ac:dyDescent="0.25">
      <c r="A404">
        <v>202068</v>
      </c>
      <c r="B404" s="5">
        <v>45492</v>
      </c>
      <c r="C404">
        <v>122599</v>
      </c>
      <c r="D404">
        <v>200550</v>
      </c>
      <c r="E404" t="s">
        <v>95</v>
      </c>
      <c r="F404" t="s">
        <v>109</v>
      </c>
      <c r="G404">
        <v>1</v>
      </c>
      <c r="H404" s="22">
        <v>15.99</v>
      </c>
      <c r="I404" t="s">
        <v>93</v>
      </c>
      <c r="J404" t="s">
        <v>6</v>
      </c>
      <c r="K404" s="23" t="s">
        <v>6</v>
      </c>
      <c r="L404" s="22">
        <v>0</v>
      </c>
      <c r="M404" s="24">
        <v>15.99</v>
      </c>
      <c r="N404">
        <v>2</v>
      </c>
      <c r="O404" s="24" t="str">
        <f>IF(COUNTIF($A$2:A404,A404)=1,SUMIFS(Export!$M$2:$M$662,Export!$A$2:$A$662,Export!$A404),"")</f>
        <v/>
      </c>
      <c r="P404" t="str">
        <f>TEXT(Export!$B404,"ddd")</f>
        <v>Fri</v>
      </c>
      <c r="Q404">
        <f>1/COUNTIF(Export!$A$2:$A$662,Export!$A404)</f>
        <v>0.5</v>
      </c>
    </row>
    <row r="405" spans="1:17" x14ac:dyDescent="0.25">
      <c r="A405">
        <v>202069</v>
      </c>
      <c r="B405" s="5">
        <v>45493</v>
      </c>
      <c r="C405">
        <v>116894</v>
      </c>
      <c r="D405">
        <v>300187</v>
      </c>
      <c r="E405" t="s">
        <v>92</v>
      </c>
      <c r="F405" t="s">
        <v>110</v>
      </c>
      <c r="G405">
        <v>1</v>
      </c>
      <c r="H405" s="22">
        <v>54.99</v>
      </c>
      <c r="I405" t="s">
        <v>93</v>
      </c>
      <c r="J405" t="s">
        <v>6</v>
      </c>
      <c r="K405" s="23" t="s">
        <v>6</v>
      </c>
      <c r="L405" s="22">
        <v>0</v>
      </c>
      <c r="M405" s="24">
        <v>54.99</v>
      </c>
      <c r="N405">
        <v>3</v>
      </c>
      <c r="O405" s="24">
        <f>IF(COUNTIF($A$2:A405,A405)=1,SUMIFS(Export!$M$2:$M$662,Export!$A$2:$A$662,Export!$A405),"")</f>
        <v>229.96</v>
      </c>
      <c r="P405" t="str">
        <f>TEXT(Export!$B405,"ddd")</f>
        <v>Sat</v>
      </c>
      <c r="Q405">
        <f>1/COUNTIF(Export!$A$2:$A$662,Export!$A405)</f>
        <v>0.25</v>
      </c>
    </row>
    <row r="406" spans="1:17" x14ac:dyDescent="0.25">
      <c r="A406">
        <v>202069</v>
      </c>
      <c r="B406" s="5">
        <v>45493</v>
      </c>
      <c r="C406">
        <v>116894</v>
      </c>
      <c r="D406">
        <v>200559</v>
      </c>
      <c r="E406" t="s">
        <v>95</v>
      </c>
      <c r="F406" t="s">
        <v>97</v>
      </c>
      <c r="G406">
        <v>1</v>
      </c>
      <c r="H406" s="22">
        <v>59.99</v>
      </c>
      <c r="I406" t="s">
        <v>93</v>
      </c>
      <c r="J406" t="s">
        <v>6</v>
      </c>
      <c r="K406" s="23" t="s">
        <v>6</v>
      </c>
      <c r="L406" s="22">
        <v>0</v>
      </c>
      <c r="M406" s="24">
        <v>59.99</v>
      </c>
      <c r="N406">
        <v>1</v>
      </c>
      <c r="O406" s="24" t="str">
        <f>IF(COUNTIF($A$2:A406,A406)=1,SUMIFS(Export!$M$2:$M$662,Export!$A$2:$A$662,Export!$A406),"")</f>
        <v/>
      </c>
      <c r="P406" t="str">
        <f>TEXT(Export!$B406,"ddd")</f>
        <v>Sat</v>
      </c>
      <c r="Q406">
        <f>1/COUNTIF(Export!$A$2:$A$662,Export!$A406)</f>
        <v>0.25</v>
      </c>
    </row>
    <row r="407" spans="1:17" x14ac:dyDescent="0.25">
      <c r="A407">
        <v>202069</v>
      </c>
      <c r="B407" s="5">
        <v>45493</v>
      </c>
      <c r="C407">
        <v>116894</v>
      </c>
      <c r="D407">
        <v>200559</v>
      </c>
      <c r="E407" t="s">
        <v>95</v>
      </c>
      <c r="F407" t="s">
        <v>97</v>
      </c>
      <c r="G407">
        <v>1</v>
      </c>
      <c r="H407" s="22">
        <v>59.99</v>
      </c>
      <c r="I407" t="s">
        <v>93</v>
      </c>
      <c r="J407" t="s">
        <v>6</v>
      </c>
      <c r="K407" s="23" t="s">
        <v>6</v>
      </c>
      <c r="L407" s="22">
        <v>0</v>
      </c>
      <c r="M407" s="24">
        <v>59.99</v>
      </c>
      <c r="N407">
        <v>2</v>
      </c>
      <c r="O407" s="24" t="str">
        <f>IF(COUNTIF($A$2:A407,A407)=1,SUMIFS(Export!$M$2:$M$662,Export!$A$2:$A$662,Export!$A407),"")</f>
        <v/>
      </c>
      <c r="P407" t="str">
        <f>TEXT(Export!$B407,"ddd")</f>
        <v>Sat</v>
      </c>
      <c r="Q407">
        <f>1/COUNTIF(Export!$A$2:$A$662,Export!$A407)</f>
        <v>0.25</v>
      </c>
    </row>
    <row r="408" spans="1:17" x14ac:dyDescent="0.25">
      <c r="A408">
        <v>202069</v>
      </c>
      <c r="B408" s="5">
        <v>45493</v>
      </c>
      <c r="C408">
        <v>116894</v>
      </c>
      <c r="D408">
        <v>300187</v>
      </c>
      <c r="E408" t="s">
        <v>92</v>
      </c>
      <c r="F408" t="s">
        <v>110</v>
      </c>
      <c r="G408">
        <v>1</v>
      </c>
      <c r="H408" s="22">
        <v>54.99</v>
      </c>
      <c r="I408" t="s">
        <v>93</v>
      </c>
      <c r="J408" t="s">
        <v>6</v>
      </c>
      <c r="K408" s="23" t="s">
        <v>6</v>
      </c>
      <c r="L408" s="22">
        <v>0</v>
      </c>
      <c r="M408" s="24">
        <v>54.99</v>
      </c>
      <c r="N408">
        <v>1</v>
      </c>
      <c r="O408" s="24" t="str">
        <f>IF(COUNTIF($A$2:A408,A408)=1,SUMIFS(Export!$M$2:$M$662,Export!$A$2:$A$662,Export!$A408),"")</f>
        <v/>
      </c>
      <c r="P408" t="str">
        <f>TEXT(Export!$B408,"ddd")</f>
        <v>Sat</v>
      </c>
      <c r="Q408">
        <f>1/COUNTIF(Export!$A$2:$A$662,Export!$A408)</f>
        <v>0.25</v>
      </c>
    </row>
    <row r="409" spans="1:17" x14ac:dyDescent="0.25">
      <c r="A409">
        <v>202070</v>
      </c>
      <c r="B409" s="5">
        <v>45486</v>
      </c>
      <c r="C409">
        <v>113983</v>
      </c>
      <c r="D409">
        <v>300191</v>
      </c>
      <c r="E409" t="s">
        <v>92</v>
      </c>
      <c r="F409" t="s">
        <v>103</v>
      </c>
      <c r="G409">
        <v>1</v>
      </c>
      <c r="H409" s="22">
        <v>21.99</v>
      </c>
      <c r="I409" t="s">
        <v>18</v>
      </c>
      <c r="J409" t="s">
        <v>99</v>
      </c>
      <c r="K409" s="23">
        <v>0.1</v>
      </c>
      <c r="L409" s="22">
        <v>2.1989999999999998</v>
      </c>
      <c r="M409" s="24">
        <v>19.790999999999997</v>
      </c>
      <c r="N409">
        <v>3</v>
      </c>
      <c r="O409" s="24">
        <f>IF(COUNTIF($A$2:A409,A409)=1,SUMIFS(Export!$M$2:$M$662,Export!$A$2:$A$662,Export!$A409),"")</f>
        <v>297.87299999999999</v>
      </c>
      <c r="P409" t="str">
        <f>TEXT(Export!$B409,"ddd")</f>
        <v>Sat</v>
      </c>
      <c r="Q409">
        <f>1/COUNTIF(Export!$A$2:$A$662,Export!$A409)</f>
        <v>0.25</v>
      </c>
    </row>
    <row r="410" spans="1:17" x14ac:dyDescent="0.25">
      <c r="A410">
        <v>202070</v>
      </c>
      <c r="B410" s="5">
        <v>45486</v>
      </c>
      <c r="C410">
        <v>113983</v>
      </c>
      <c r="D410">
        <v>200559</v>
      </c>
      <c r="E410" t="s">
        <v>95</v>
      </c>
      <c r="F410" t="s">
        <v>97</v>
      </c>
      <c r="G410">
        <v>1</v>
      </c>
      <c r="H410" s="22">
        <v>59.99</v>
      </c>
      <c r="I410" t="s">
        <v>18</v>
      </c>
      <c r="J410" t="s">
        <v>99</v>
      </c>
      <c r="K410" s="23">
        <v>0.1</v>
      </c>
      <c r="L410" s="22">
        <v>5.9990000000000006</v>
      </c>
      <c r="M410" s="24">
        <v>53.991</v>
      </c>
      <c r="N410">
        <v>3</v>
      </c>
      <c r="O410" s="24" t="str">
        <f>IF(COUNTIF($A$2:A410,A410)=1,SUMIFS(Export!$M$2:$M$662,Export!$A$2:$A$662,Export!$A410),"")</f>
        <v/>
      </c>
      <c r="P410" t="str">
        <f>TEXT(Export!$B410,"ddd")</f>
        <v>Sat</v>
      </c>
      <c r="Q410">
        <f>1/COUNTIF(Export!$A$2:$A$662,Export!$A410)</f>
        <v>0.25</v>
      </c>
    </row>
    <row r="411" spans="1:17" x14ac:dyDescent="0.25">
      <c r="A411">
        <v>202070</v>
      </c>
      <c r="B411" s="5">
        <v>45486</v>
      </c>
      <c r="C411">
        <v>113983</v>
      </c>
      <c r="D411">
        <v>200559</v>
      </c>
      <c r="E411" t="s">
        <v>95</v>
      </c>
      <c r="F411" t="s">
        <v>97</v>
      </c>
      <c r="G411">
        <v>1</v>
      </c>
      <c r="H411" s="22">
        <v>59.99</v>
      </c>
      <c r="I411" t="s">
        <v>18</v>
      </c>
      <c r="J411" t="s">
        <v>99</v>
      </c>
      <c r="K411" s="23">
        <v>0.1</v>
      </c>
      <c r="L411" s="22">
        <v>5.9990000000000006</v>
      </c>
      <c r="M411" s="24">
        <v>53.991</v>
      </c>
      <c r="N411">
        <v>1</v>
      </c>
      <c r="O411" s="24" t="str">
        <f>IF(COUNTIF($A$2:A411,A411)=1,SUMIFS(Export!$M$2:$M$662,Export!$A$2:$A$662,Export!$A411),"")</f>
        <v/>
      </c>
      <c r="P411" t="str">
        <f>TEXT(Export!$B411,"ddd")</f>
        <v>Sat</v>
      </c>
      <c r="Q411">
        <f>1/COUNTIF(Export!$A$2:$A$662,Export!$A411)</f>
        <v>0.25</v>
      </c>
    </row>
    <row r="412" spans="1:17" x14ac:dyDescent="0.25">
      <c r="A412">
        <v>202070</v>
      </c>
      <c r="B412" s="5">
        <v>45486</v>
      </c>
      <c r="C412">
        <v>113983</v>
      </c>
      <c r="D412">
        <v>100250</v>
      </c>
      <c r="E412" t="s">
        <v>98</v>
      </c>
      <c r="F412" t="s">
        <v>51</v>
      </c>
      <c r="G412">
        <v>1</v>
      </c>
      <c r="H412" s="22">
        <v>189</v>
      </c>
      <c r="I412" t="s">
        <v>18</v>
      </c>
      <c r="J412" t="s">
        <v>99</v>
      </c>
      <c r="K412" s="23">
        <v>0.1</v>
      </c>
      <c r="L412" s="22">
        <v>18.900000000000002</v>
      </c>
      <c r="M412" s="24">
        <v>170.1</v>
      </c>
      <c r="N412">
        <v>3</v>
      </c>
      <c r="O412" s="24" t="str">
        <f>IF(COUNTIF($A$2:A412,A412)=1,SUMIFS(Export!$M$2:$M$662,Export!$A$2:$A$662,Export!$A412),"")</f>
        <v/>
      </c>
      <c r="P412" t="str">
        <f>TEXT(Export!$B412,"ddd")</f>
        <v>Sat</v>
      </c>
      <c r="Q412">
        <f>1/COUNTIF(Export!$A$2:$A$662,Export!$A412)</f>
        <v>0.25</v>
      </c>
    </row>
    <row r="413" spans="1:17" x14ac:dyDescent="0.25">
      <c r="A413">
        <v>202071</v>
      </c>
      <c r="B413" s="5">
        <v>45485</v>
      </c>
      <c r="C413">
        <v>122156</v>
      </c>
      <c r="D413">
        <v>300187</v>
      </c>
      <c r="E413" t="s">
        <v>92</v>
      </c>
      <c r="F413" t="s">
        <v>110</v>
      </c>
      <c r="G413">
        <v>3</v>
      </c>
      <c r="H413" s="22">
        <v>54.99</v>
      </c>
      <c r="I413" t="s">
        <v>93</v>
      </c>
      <c r="J413" t="s">
        <v>6</v>
      </c>
      <c r="K413" s="23" t="s">
        <v>6</v>
      </c>
      <c r="L413" s="22">
        <v>0</v>
      </c>
      <c r="M413" s="24">
        <v>164.97</v>
      </c>
      <c r="N413">
        <v>3</v>
      </c>
      <c r="O413" s="24">
        <f>IF(COUNTIF($A$2:A413,A413)=1,SUMIFS(Export!$M$2:$M$662,Export!$A$2:$A$662,Export!$A413),"")</f>
        <v>1026.94</v>
      </c>
      <c r="P413" t="str">
        <f>TEXT(Export!$B413,"ddd")</f>
        <v>Fri</v>
      </c>
      <c r="Q413">
        <f>1/COUNTIF(Export!$A$2:$A$662,Export!$A413)</f>
        <v>0.25</v>
      </c>
    </row>
    <row r="414" spans="1:17" x14ac:dyDescent="0.25">
      <c r="A414">
        <v>202071</v>
      </c>
      <c r="B414" s="5">
        <v>45485</v>
      </c>
      <c r="C414">
        <v>122156</v>
      </c>
      <c r="D414">
        <v>200549</v>
      </c>
      <c r="E414" t="s">
        <v>95</v>
      </c>
      <c r="F414" t="s">
        <v>94</v>
      </c>
      <c r="G414">
        <v>1</v>
      </c>
      <c r="H414" s="22">
        <v>18.989999999999998</v>
      </c>
      <c r="I414" t="s">
        <v>93</v>
      </c>
      <c r="J414" t="s">
        <v>6</v>
      </c>
      <c r="K414" s="23" t="s">
        <v>6</v>
      </c>
      <c r="L414" s="22">
        <v>0</v>
      </c>
      <c r="M414" s="24">
        <v>18.989999999999998</v>
      </c>
      <c r="N414">
        <v>1</v>
      </c>
      <c r="O414" s="24" t="str">
        <f>IF(COUNTIF($A$2:A414,A414)=1,SUMIFS(Export!$M$2:$M$662,Export!$A$2:$A$662,Export!$A414),"")</f>
        <v/>
      </c>
      <c r="P414" t="str">
        <f>TEXT(Export!$B414,"ddd")</f>
        <v>Fri</v>
      </c>
      <c r="Q414">
        <f>1/COUNTIF(Export!$A$2:$A$662,Export!$A414)</f>
        <v>0.25</v>
      </c>
    </row>
    <row r="415" spans="1:17" x14ac:dyDescent="0.25">
      <c r="A415">
        <v>202071</v>
      </c>
      <c r="B415" s="5">
        <v>45485</v>
      </c>
      <c r="C415">
        <v>122156</v>
      </c>
      <c r="D415">
        <v>300191</v>
      </c>
      <c r="E415" t="s">
        <v>92</v>
      </c>
      <c r="F415" t="s">
        <v>103</v>
      </c>
      <c r="G415">
        <v>2</v>
      </c>
      <c r="H415" s="22">
        <v>21.99</v>
      </c>
      <c r="I415" t="s">
        <v>93</v>
      </c>
      <c r="J415" t="s">
        <v>6</v>
      </c>
      <c r="K415" s="23" t="s">
        <v>6</v>
      </c>
      <c r="L415" s="22">
        <v>0</v>
      </c>
      <c r="M415" s="24">
        <v>43.98</v>
      </c>
      <c r="N415">
        <v>2</v>
      </c>
      <c r="O415" s="24" t="str">
        <f>IF(COUNTIF($A$2:A415,A415)=1,SUMIFS(Export!$M$2:$M$662,Export!$A$2:$A$662,Export!$A415),"")</f>
        <v/>
      </c>
      <c r="P415" t="str">
        <f>TEXT(Export!$B415,"ddd")</f>
        <v>Fri</v>
      </c>
      <c r="Q415">
        <f>1/COUNTIF(Export!$A$2:$A$662,Export!$A415)</f>
        <v>0.25</v>
      </c>
    </row>
    <row r="416" spans="1:17" x14ac:dyDescent="0.25">
      <c r="A416">
        <v>202071</v>
      </c>
      <c r="B416" s="5">
        <v>45485</v>
      </c>
      <c r="C416">
        <v>122156</v>
      </c>
      <c r="D416">
        <v>100254</v>
      </c>
      <c r="E416" t="s">
        <v>98</v>
      </c>
      <c r="F416" t="s">
        <v>35</v>
      </c>
      <c r="G416">
        <v>1</v>
      </c>
      <c r="H416" s="22">
        <v>799</v>
      </c>
      <c r="I416" t="s">
        <v>93</v>
      </c>
      <c r="J416" t="s">
        <v>6</v>
      </c>
      <c r="K416" s="23" t="s">
        <v>6</v>
      </c>
      <c r="L416" s="22">
        <v>0</v>
      </c>
      <c r="M416" s="24">
        <v>799</v>
      </c>
      <c r="N416">
        <v>7</v>
      </c>
      <c r="O416" s="24" t="str">
        <f>IF(COUNTIF($A$2:A416,A416)=1,SUMIFS(Export!$M$2:$M$662,Export!$A$2:$A$662,Export!$A416),"")</f>
        <v/>
      </c>
      <c r="P416" t="str">
        <f>TEXT(Export!$B416,"ddd")</f>
        <v>Fri</v>
      </c>
      <c r="Q416">
        <f>1/COUNTIF(Export!$A$2:$A$662,Export!$A416)</f>
        <v>0.25</v>
      </c>
    </row>
    <row r="417" spans="1:17" x14ac:dyDescent="0.25">
      <c r="A417">
        <v>202072</v>
      </c>
      <c r="B417" s="5">
        <v>45485</v>
      </c>
      <c r="C417">
        <v>115893</v>
      </c>
      <c r="D417">
        <v>100252</v>
      </c>
      <c r="E417" t="s">
        <v>98</v>
      </c>
      <c r="F417" t="s">
        <v>33</v>
      </c>
      <c r="G417">
        <v>1</v>
      </c>
      <c r="H417" s="22">
        <v>449</v>
      </c>
      <c r="I417" t="s">
        <v>93</v>
      </c>
      <c r="J417" t="s">
        <v>6</v>
      </c>
      <c r="K417" s="23" t="s">
        <v>6</v>
      </c>
      <c r="L417" s="22">
        <v>0</v>
      </c>
      <c r="M417" s="24">
        <v>449</v>
      </c>
      <c r="N417">
        <v>5</v>
      </c>
      <c r="O417" s="24">
        <f>IF(COUNTIF($A$2:A417,A417)=1,SUMIFS(Export!$M$2:$M$662,Export!$A$2:$A$662,Export!$A417),"")</f>
        <v>449</v>
      </c>
      <c r="P417" t="str">
        <f>TEXT(Export!$B417,"ddd")</f>
        <v>Fri</v>
      </c>
      <c r="Q417">
        <f>1/COUNTIF(Export!$A$2:$A$662,Export!$A417)</f>
        <v>1</v>
      </c>
    </row>
    <row r="418" spans="1:17" x14ac:dyDescent="0.25">
      <c r="A418">
        <v>202073</v>
      </c>
      <c r="B418" s="5">
        <v>45486</v>
      </c>
      <c r="C418">
        <v>123406</v>
      </c>
      <c r="D418">
        <v>200556</v>
      </c>
      <c r="E418" t="s">
        <v>95</v>
      </c>
      <c r="F418" t="s">
        <v>96</v>
      </c>
      <c r="G418">
        <v>4</v>
      </c>
      <c r="H418" s="22">
        <v>64.989999999999995</v>
      </c>
      <c r="I418" t="s">
        <v>93</v>
      </c>
      <c r="J418" t="s">
        <v>6</v>
      </c>
      <c r="K418" s="23" t="s">
        <v>6</v>
      </c>
      <c r="L418" s="22">
        <v>0</v>
      </c>
      <c r="M418" s="24">
        <v>259.95999999999998</v>
      </c>
      <c r="N418">
        <v>2</v>
      </c>
      <c r="O418" s="24">
        <f>IF(COUNTIF($A$2:A418,A418)=1,SUMIFS(Export!$M$2:$M$662,Export!$A$2:$A$662,Export!$A418),"")</f>
        <v>1299.9000000000001</v>
      </c>
      <c r="P418" t="str">
        <f>TEXT(Export!$B418,"ddd")</f>
        <v>Sat</v>
      </c>
      <c r="Q418">
        <f>1/COUNTIF(Export!$A$2:$A$662,Export!$A418)</f>
        <v>0.16666666666666666</v>
      </c>
    </row>
    <row r="419" spans="1:17" x14ac:dyDescent="0.25">
      <c r="A419">
        <v>202073</v>
      </c>
      <c r="B419" s="5">
        <v>45486</v>
      </c>
      <c r="C419">
        <v>123406</v>
      </c>
      <c r="D419">
        <v>300188</v>
      </c>
      <c r="E419" t="s">
        <v>92</v>
      </c>
      <c r="F419" t="s">
        <v>112</v>
      </c>
      <c r="G419">
        <v>2</v>
      </c>
      <c r="H419" s="22">
        <v>64.989999999999995</v>
      </c>
      <c r="I419" t="s">
        <v>93</v>
      </c>
      <c r="J419" t="s">
        <v>6</v>
      </c>
      <c r="K419" s="23" t="s">
        <v>6</v>
      </c>
      <c r="L419" s="22">
        <v>0</v>
      </c>
      <c r="M419" s="24">
        <v>129.97999999999999</v>
      </c>
      <c r="N419">
        <v>2</v>
      </c>
      <c r="O419" s="24" t="str">
        <f>IF(COUNTIF($A$2:A419,A419)=1,SUMIFS(Export!$M$2:$M$662,Export!$A$2:$A$662,Export!$A419),"")</f>
        <v/>
      </c>
      <c r="P419" t="str">
        <f>TEXT(Export!$B419,"ddd")</f>
        <v>Sat</v>
      </c>
      <c r="Q419">
        <f>1/COUNTIF(Export!$A$2:$A$662,Export!$A419)</f>
        <v>0.16666666666666666</v>
      </c>
    </row>
    <row r="420" spans="1:17" x14ac:dyDescent="0.25">
      <c r="A420">
        <v>202073</v>
      </c>
      <c r="B420" s="5">
        <v>45486</v>
      </c>
      <c r="C420">
        <v>123406</v>
      </c>
      <c r="D420">
        <v>200557</v>
      </c>
      <c r="E420" t="s">
        <v>95</v>
      </c>
      <c r="F420" t="s">
        <v>106</v>
      </c>
      <c r="G420">
        <v>2</v>
      </c>
      <c r="H420" s="22">
        <v>129.99</v>
      </c>
      <c r="I420" t="s">
        <v>93</v>
      </c>
      <c r="J420" t="s">
        <v>6</v>
      </c>
      <c r="K420" s="23" t="s">
        <v>6</v>
      </c>
      <c r="L420" s="22">
        <v>0</v>
      </c>
      <c r="M420" s="24">
        <v>259.98</v>
      </c>
      <c r="N420">
        <v>2</v>
      </c>
      <c r="O420" s="24" t="str">
        <f>IF(COUNTIF($A$2:A420,A420)=1,SUMIFS(Export!$M$2:$M$662,Export!$A$2:$A$662,Export!$A420),"")</f>
        <v/>
      </c>
      <c r="P420" t="str">
        <f>TEXT(Export!$B420,"ddd")</f>
        <v>Sat</v>
      </c>
      <c r="Q420">
        <f>1/COUNTIF(Export!$A$2:$A$662,Export!$A420)</f>
        <v>0.16666666666666666</v>
      </c>
    </row>
    <row r="421" spans="1:17" x14ac:dyDescent="0.25">
      <c r="A421">
        <v>202073</v>
      </c>
      <c r="B421" s="5">
        <v>45486</v>
      </c>
      <c r="C421">
        <v>123406</v>
      </c>
      <c r="D421">
        <v>200557</v>
      </c>
      <c r="E421" t="s">
        <v>95</v>
      </c>
      <c r="F421" t="s">
        <v>106</v>
      </c>
      <c r="G421">
        <v>1</v>
      </c>
      <c r="H421" s="22">
        <v>129.99</v>
      </c>
      <c r="I421" t="s">
        <v>93</v>
      </c>
      <c r="J421" t="s">
        <v>6</v>
      </c>
      <c r="K421" s="23" t="s">
        <v>6</v>
      </c>
      <c r="L421" s="22">
        <v>0</v>
      </c>
      <c r="M421" s="24">
        <v>129.99</v>
      </c>
      <c r="N421">
        <v>1</v>
      </c>
      <c r="O421" s="24" t="str">
        <f>IF(COUNTIF($A$2:A421,A421)=1,SUMIFS(Export!$M$2:$M$662,Export!$A$2:$A$662,Export!$A421),"")</f>
        <v/>
      </c>
      <c r="P421" t="str">
        <f>TEXT(Export!$B421,"ddd")</f>
        <v>Sat</v>
      </c>
      <c r="Q421">
        <f>1/COUNTIF(Export!$A$2:$A$662,Export!$A421)</f>
        <v>0.16666666666666666</v>
      </c>
    </row>
    <row r="422" spans="1:17" x14ac:dyDescent="0.25">
      <c r="A422">
        <v>202073</v>
      </c>
      <c r="B422" s="5">
        <v>45486</v>
      </c>
      <c r="C422">
        <v>123406</v>
      </c>
      <c r="D422">
        <v>300191</v>
      </c>
      <c r="E422" t="s">
        <v>92</v>
      </c>
      <c r="F422" t="s">
        <v>103</v>
      </c>
      <c r="G422">
        <v>1</v>
      </c>
      <c r="H422" s="22">
        <v>21.99</v>
      </c>
      <c r="I422" t="s">
        <v>93</v>
      </c>
      <c r="J422" t="s">
        <v>6</v>
      </c>
      <c r="K422" s="23" t="s">
        <v>6</v>
      </c>
      <c r="L422" s="22">
        <v>0</v>
      </c>
      <c r="M422" s="24">
        <v>21.99</v>
      </c>
      <c r="N422">
        <v>4</v>
      </c>
      <c r="O422" s="24" t="str">
        <f>IF(COUNTIF($A$2:A422,A422)=1,SUMIFS(Export!$M$2:$M$662,Export!$A$2:$A$662,Export!$A422),"")</f>
        <v/>
      </c>
      <c r="P422" t="str">
        <f>TEXT(Export!$B422,"ddd")</f>
        <v>Sat</v>
      </c>
      <c r="Q422">
        <f>1/COUNTIF(Export!$A$2:$A$662,Export!$A422)</f>
        <v>0.16666666666666666</v>
      </c>
    </row>
    <row r="423" spans="1:17" x14ac:dyDescent="0.25">
      <c r="A423">
        <v>202073</v>
      </c>
      <c r="B423" s="5">
        <v>45486</v>
      </c>
      <c r="C423">
        <v>123406</v>
      </c>
      <c r="D423">
        <v>100249</v>
      </c>
      <c r="E423" t="s">
        <v>98</v>
      </c>
      <c r="F423" t="s">
        <v>46</v>
      </c>
      <c r="G423">
        <v>2</v>
      </c>
      <c r="H423" s="22">
        <v>249</v>
      </c>
      <c r="I423" t="s">
        <v>93</v>
      </c>
      <c r="J423" t="s">
        <v>6</v>
      </c>
      <c r="K423" s="23" t="s">
        <v>6</v>
      </c>
      <c r="L423" s="22">
        <v>0</v>
      </c>
      <c r="M423" s="24">
        <v>498</v>
      </c>
      <c r="N423">
        <v>5</v>
      </c>
      <c r="O423" s="24" t="str">
        <f>IF(COUNTIF($A$2:A423,A423)=1,SUMIFS(Export!$M$2:$M$662,Export!$A$2:$A$662,Export!$A423),"")</f>
        <v/>
      </c>
      <c r="P423" t="str">
        <f>TEXT(Export!$B423,"ddd")</f>
        <v>Sat</v>
      </c>
      <c r="Q423">
        <f>1/COUNTIF(Export!$A$2:$A$662,Export!$A423)</f>
        <v>0.16666666666666666</v>
      </c>
    </row>
    <row r="424" spans="1:17" x14ac:dyDescent="0.25">
      <c r="A424">
        <v>202074</v>
      </c>
      <c r="B424" s="5">
        <v>45490</v>
      </c>
      <c r="C424">
        <v>118373</v>
      </c>
      <c r="D424">
        <v>300185</v>
      </c>
      <c r="E424" t="s">
        <v>92</v>
      </c>
      <c r="F424" t="s">
        <v>101</v>
      </c>
      <c r="G424">
        <v>3</v>
      </c>
      <c r="H424" s="22">
        <v>29.99</v>
      </c>
      <c r="I424" t="s">
        <v>93</v>
      </c>
      <c r="J424" t="s">
        <v>6</v>
      </c>
      <c r="K424" s="23" t="s">
        <v>6</v>
      </c>
      <c r="L424" s="22">
        <v>0</v>
      </c>
      <c r="M424" s="24">
        <v>89.97</v>
      </c>
      <c r="N424">
        <v>1</v>
      </c>
      <c r="O424" s="24">
        <f>IF(COUNTIF($A$2:A424,A424)=1,SUMIFS(Export!$M$2:$M$662,Export!$A$2:$A$662,Export!$A424),"")</f>
        <v>239.93</v>
      </c>
      <c r="P424" t="str">
        <f>TEXT(Export!$B424,"ddd")</f>
        <v>Wed</v>
      </c>
      <c r="Q424">
        <f>1/COUNTIF(Export!$A$2:$A$662,Export!$A424)</f>
        <v>0.2</v>
      </c>
    </row>
    <row r="425" spans="1:17" x14ac:dyDescent="0.25">
      <c r="A425">
        <v>202074</v>
      </c>
      <c r="B425" s="5">
        <v>45490</v>
      </c>
      <c r="C425">
        <v>118373</v>
      </c>
      <c r="D425">
        <v>300185</v>
      </c>
      <c r="E425" t="s">
        <v>92</v>
      </c>
      <c r="F425" t="s">
        <v>101</v>
      </c>
      <c r="G425">
        <v>1</v>
      </c>
      <c r="H425" s="22">
        <v>29.99</v>
      </c>
      <c r="I425" t="s">
        <v>93</v>
      </c>
      <c r="J425" t="s">
        <v>6</v>
      </c>
      <c r="K425" s="23" t="s">
        <v>6</v>
      </c>
      <c r="L425" s="22">
        <v>0</v>
      </c>
      <c r="M425" s="24">
        <v>29.99</v>
      </c>
      <c r="N425">
        <v>2</v>
      </c>
      <c r="O425" s="24" t="str">
        <f>IF(COUNTIF($A$2:A425,A425)=1,SUMIFS(Export!$M$2:$M$662,Export!$A$2:$A$662,Export!$A425),"")</f>
        <v/>
      </c>
      <c r="P425" t="str">
        <f>TEXT(Export!$B425,"ddd")</f>
        <v>Wed</v>
      </c>
      <c r="Q425">
        <f>1/COUNTIF(Export!$A$2:$A$662,Export!$A425)</f>
        <v>0.2</v>
      </c>
    </row>
    <row r="426" spans="1:17" x14ac:dyDescent="0.25">
      <c r="A426">
        <v>202074</v>
      </c>
      <c r="B426" s="5">
        <v>45490</v>
      </c>
      <c r="C426">
        <v>118373</v>
      </c>
      <c r="D426">
        <v>200559</v>
      </c>
      <c r="E426" t="s">
        <v>95</v>
      </c>
      <c r="F426" t="s">
        <v>97</v>
      </c>
      <c r="G426">
        <v>1</v>
      </c>
      <c r="H426" s="22">
        <v>59.99</v>
      </c>
      <c r="I426" t="s">
        <v>93</v>
      </c>
      <c r="J426" t="s">
        <v>6</v>
      </c>
      <c r="K426" s="23" t="s">
        <v>6</v>
      </c>
      <c r="L426" s="22">
        <v>0</v>
      </c>
      <c r="M426" s="24">
        <v>59.99</v>
      </c>
      <c r="N426">
        <v>1</v>
      </c>
      <c r="O426" s="24" t="str">
        <f>IF(COUNTIF($A$2:A426,A426)=1,SUMIFS(Export!$M$2:$M$662,Export!$A$2:$A$662,Export!$A426),"")</f>
        <v/>
      </c>
      <c r="P426" t="str">
        <f>TEXT(Export!$B426,"ddd")</f>
        <v>Wed</v>
      </c>
      <c r="Q426">
        <f>1/COUNTIF(Export!$A$2:$A$662,Export!$A426)</f>
        <v>0.2</v>
      </c>
    </row>
    <row r="427" spans="1:17" x14ac:dyDescent="0.25">
      <c r="A427">
        <v>202074</v>
      </c>
      <c r="B427" s="5">
        <v>45490</v>
      </c>
      <c r="C427">
        <v>118373</v>
      </c>
      <c r="D427">
        <v>300185</v>
      </c>
      <c r="E427" t="s">
        <v>92</v>
      </c>
      <c r="F427" t="s">
        <v>101</v>
      </c>
      <c r="G427">
        <v>1</v>
      </c>
      <c r="H427" s="22">
        <v>29.99</v>
      </c>
      <c r="I427" t="s">
        <v>93</v>
      </c>
      <c r="J427" t="s">
        <v>6</v>
      </c>
      <c r="K427" s="23" t="s">
        <v>6</v>
      </c>
      <c r="L427" s="22">
        <v>0</v>
      </c>
      <c r="M427" s="24">
        <v>29.99</v>
      </c>
      <c r="N427">
        <v>4</v>
      </c>
      <c r="O427" s="24" t="str">
        <f>IF(COUNTIF($A$2:A427,A427)=1,SUMIFS(Export!$M$2:$M$662,Export!$A$2:$A$662,Export!$A427),"")</f>
        <v/>
      </c>
      <c r="P427" t="str">
        <f>TEXT(Export!$B427,"ddd")</f>
        <v>Wed</v>
      </c>
      <c r="Q427">
        <f>1/COUNTIF(Export!$A$2:$A$662,Export!$A427)</f>
        <v>0.2</v>
      </c>
    </row>
    <row r="428" spans="1:17" x14ac:dyDescent="0.25">
      <c r="A428">
        <v>202074</v>
      </c>
      <c r="B428" s="5">
        <v>45490</v>
      </c>
      <c r="C428">
        <v>118373</v>
      </c>
      <c r="D428">
        <v>300185</v>
      </c>
      <c r="E428" t="s">
        <v>92</v>
      </c>
      <c r="F428" t="s">
        <v>101</v>
      </c>
      <c r="G428">
        <v>1</v>
      </c>
      <c r="H428" s="22">
        <v>29.99</v>
      </c>
      <c r="I428" t="s">
        <v>93</v>
      </c>
      <c r="J428" t="s">
        <v>6</v>
      </c>
      <c r="K428" s="23" t="s">
        <v>6</v>
      </c>
      <c r="L428" s="22">
        <v>0</v>
      </c>
      <c r="M428" s="24">
        <v>29.99</v>
      </c>
      <c r="N428">
        <v>2</v>
      </c>
      <c r="O428" s="24" t="str">
        <f>IF(COUNTIF($A$2:A428,A428)=1,SUMIFS(Export!$M$2:$M$662,Export!$A$2:$A$662,Export!$A428),"")</f>
        <v/>
      </c>
      <c r="P428" t="str">
        <f>TEXT(Export!$B428,"ddd")</f>
        <v>Wed</v>
      </c>
      <c r="Q428">
        <f>1/COUNTIF(Export!$A$2:$A$662,Export!$A428)</f>
        <v>0.2</v>
      </c>
    </row>
    <row r="429" spans="1:17" x14ac:dyDescent="0.25">
      <c r="A429">
        <v>202075</v>
      </c>
      <c r="B429" s="5">
        <v>45485</v>
      </c>
      <c r="C429">
        <v>117811</v>
      </c>
      <c r="D429">
        <v>300187</v>
      </c>
      <c r="E429" t="s">
        <v>92</v>
      </c>
      <c r="F429" t="s">
        <v>110</v>
      </c>
      <c r="G429">
        <v>1</v>
      </c>
      <c r="H429" s="22">
        <v>54.99</v>
      </c>
      <c r="I429" t="s">
        <v>93</v>
      </c>
      <c r="J429" t="s">
        <v>6</v>
      </c>
      <c r="K429" s="23" t="s">
        <v>6</v>
      </c>
      <c r="L429" s="22">
        <v>0</v>
      </c>
      <c r="M429" s="24">
        <v>54.99</v>
      </c>
      <c r="N429">
        <v>2</v>
      </c>
      <c r="O429" s="24">
        <f>IF(COUNTIF($A$2:A429,A429)=1,SUMIFS(Export!$M$2:$M$662,Export!$A$2:$A$662,Export!$A429),"")</f>
        <v>54.99</v>
      </c>
      <c r="P429" t="str">
        <f>TEXT(Export!$B429,"ddd")</f>
        <v>Fri</v>
      </c>
      <c r="Q429">
        <f>1/COUNTIF(Export!$A$2:$A$662,Export!$A429)</f>
        <v>1</v>
      </c>
    </row>
    <row r="430" spans="1:17" x14ac:dyDescent="0.25">
      <c r="A430">
        <v>202076</v>
      </c>
      <c r="B430" s="5">
        <v>45493</v>
      </c>
      <c r="C430">
        <v>107472</v>
      </c>
      <c r="D430">
        <v>100252</v>
      </c>
      <c r="E430" t="s">
        <v>98</v>
      </c>
      <c r="F430" t="s">
        <v>33</v>
      </c>
      <c r="G430">
        <v>1</v>
      </c>
      <c r="H430" s="22">
        <v>449</v>
      </c>
      <c r="I430" t="s">
        <v>93</v>
      </c>
      <c r="J430" t="s">
        <v>6</v>
      </c>
      <c r="K430" s="23" t="s">
        <v>6</v>
      </c>
      <c r="L430" s="22">
        <v>0</v>
      </c>
      <c r="M430" s="24">
        <v>449</v>
      </c>
      <c r="N430">
        <v>4</v>
      </c>
      <c r="O430" s="24">
        <f>IF(COUNTIF($A$2:A430,A430)=1,SUMIFS(Export!$M$2:$M$662,Export!$A$2:$A$662,Export!$A430),"")</f>
        <v>449</v>
      </c>
      <c r="P430" t="str">
        <f>TEXT(Export!$B430,"ddd")</f>
        <v>Sat</v>
      </c>
      <c r="Q430">
        <f>1/COUNTIF(Export!$A$2:$A$662,Export!$A430)</f>
        <v>1</v>
      </c>
    </row>
    <row r="431" spans="1:17" x14ac:dyDescent="0.25">
      <c r="A431">
        <v>202077</v>
      </c>
      <c r="B431" s="5">
        <v>45493</v>
      </c>
      <c r="C431">
        <v>112332</v>
      </c>
      <c r="D431">
        <v>300185</v>
      </c>
      <c r="E431" t="s">
        <v>92</v>
      </c>
      <c r="F431" t="s">
        <v>101</v>
      </c>
      <c r="G431">
        <v>2</v>
      </c>
      <c r="H431" s="22">
        <v>29.99</v>
      </c>
      <c r="I431" t="s">
        <v>93</v>
      </c>
      <c r="J431" t="s">
        <v>6</v>
      </c>
      <c r="K431" s="23" t="s">
        <v>6</v>
      </c>
      <c r="L431" s="22">
        <v>0</v>
      </c>
      <c r="M431" s="24">
        <v>59.98</v>
      </c>
      <c r="N431">
        <v>4</v>
      </c>
      <c r="O431" s="24">
        <f>IF(COUNTIF($A$2:A431,A431)=1,SUMIFS(Export!$M$2:$M$662,Export!$A$2:$A$662,Export!$A431),"")</f>
        <v>59.98</v>
      </c>
      <c r="P431" t="str">
        <f>TEXT(Export!$B431,"ddd")</f>
        <v>Sat</v>
      </c>
      <c r="Q431">
        <f>1/COUNTIF(Export!$A$2:$A$662,Export!$A431)</f>
        <v>1</v>
      </c>
    </row>
    <row r="432" spans="1:17" x14ac:dyDescent="0.25">
      <c r="A432">
        <v>202078</v>
      </c>
      <c r="B432" s="5">
        <v>45483</v>
      </c>
      <c r="C432">
        <v>115874</v>
      </c>
      <c r="D432">
        <v>300191</v>
      </c>
      <c r="E432" t="s">
        <v>92</v>
      </c>
      <c r="F432" t="s">
        <v>103</v>
      </c>
      <c r="G432">
        <v>1</v>
      </c>
      <c r="H432" s="22">
        <v>21.99</v>
      </c>
      <c r="I432" t="s">
        <v>18</v>
      </c>
      <c r="J432" t="s">
        <v>99</v>
      </c>
      <c r="K432" s="23">
        <v>0.1</v>
      </c>
      <c r="L432" s="22">
        <v>2.1989999999999998</v>
      </c>
      <c r="M432" s="24">
        <v>19.790999999999997</v>
      </c>
      <c r="N432">
        <v>3</v>
      </c>
      <c r="O432" s="24">
        <f>IF(COUNTIF($A$2:A432,A432)=1,SUMIFS(Export!$M$2:$M$662,Export!$A$2:$A$662,Export!$A432),"")</f>
        <v>19.790999999999997</v>
      </c>
      <c r="P432" t="str">
        <f>TEXT(Export!$B432,"ddd")</f>
        <v>Wed</v>
      </c>
      <c r="Q432">
        <f>1/COUNTIF(Export!$A$2:$A$662,Export!$A432)</f>
        <v>1</v>
      </c>
    </row>
    <row r="433" spans="1:17" x14ac:dyDescent="0.25">
      <c r="A433">
        <v>202079</v>
      </c>
      <c r="B433" s="5">
        <v>45492</v>
      </c>
      <c r="C433">
        <v>120269</v>
      </c>
      <c r="D433">
        <v>300191</v>
      </c>
      <c r="E433" t="s">
        <v>92</v>
      </c>
      <c r="F433" t="s">
        <v>103</v>
      </c>
      <c r="G433">
        <v>1</v>
      </c>
      <c r="H433" s="22">
        <v>21.99</v>
      </c>
      <c r="I433" t="s">
        <v>93</v>
      </c>
      <c r="J433" t="s">
        <v>6</v>
      </c>
      <c r="K433" s="23" t="s">
        <v>6</v>
      </c>
      <c r="L433" s="22">
        <v>0</v>
      </c>
      <c r="M433" s="24">
        <v>21.99</v>
      </c>
      <c r="N433">
        <v>4</v>
      </c>
      <c r="O433" s="24">
        <f>IF(COUNTIF($A$2:A433,A433)=1,SUMIFS(Export!$M$2:$M$662,Export!$A$2:$A$662,Export!$A433),"")</f>
        <v>187.95</v>
      </c>
      <c r="P433" t="str">
        <f>TEXT(Export!$B433,"ddd")</f>
        <v>Fri</v>
      </c>
      <c r="Q433">
        <f>1/COUNTIF(Export!$A$2:$A$662,Export!$A433)</f>
        <v>0.25</v>
      </c>
    </row>
    <row r="434" spans="1:17" x14ac:dyDescent="0.25">
      <c r="A434">
        <v>202079</v>
      </c>
      <c r="B434" s="5">
        <v>45492</v>
      </c>
      <c r="C434">
        <v>120269</v>
      </c>
      <c r="D434">
        <v>200550</v>
      </c>
      <c r="E434" t="s">
        <v>95</v>
      </c>
      <c r="F434" t="s">
        <v>109</v>
      </c>
      <c r="G434">
        <v>1</v>
      </c>
      <c r="H434" s="22">
        <v>15.99</v>
      </c>
      <c r="I434" t="s">
        <v>93</v>
      </c>
      <c r="J434" t="s">
        <v>6</v>
      </c>
      <c r="K434" s="23" t="s">
        <v>6</v>
      </c>
      <c r="L434" s="22">
        <v>0</v>
      </c>
      <c r="M434" s="24">
        <v>15.99</v>
      </c>
      <c r="N434">
        <v>4</v>
      </c>
      <c r="O434" s="24" t="str">
        <f>IF(COUNTIF($A$2:A434,A434)=1,SUMIFS(Export!$M$2:$M$662,Export!$A$2:$A$662,Export!$A434),"")</f>
        <v/>
      </c>
      <c r="P434" t="str">
        <f>TEXT(Export!$B434,"ddd")</f>
        <v>Fri</v>
      </c>
      <c r="Q434">
        <f>1/COUNTIF(Export!$A$2:$A$662,Export!$A434)</f>
        <v>0.25</v>
      </c>
    </row>
    <row r="435" spans="1:17" x14ac:dyDescent="0.25">
      <c r="A435">
        <v>202079</v>
      </c>
      <c r="B435" s="5">
        <v>45492</v>
      </c>
      <c r="C435">
        <v>120269</v>
      </c>
      <c r="D435">
        <v>300185</v>
      </c>
      <c r="E435" t="s">
        <v>92</v>
      </c>
      <c r="F435" t="s">
        <v>101</v>
      </c>
      <c r="G435">
        <v>1</v>
      </c>
      <c r="H435" s="22">
        <v>29.99</v>
      </c>
      <c r="I435" t="s">
        <v>93</v>
      </c>
      <c r="J435" t="s">
        <v>6</v>
      </c>
      <c r="K435" s="23" t="s">
        <v>6</v>
      </c>
      <c r="L435" s="22">
        <v>0</v>
      </c>
      <c r="M435" s="24">
        <v>29.99</v>
      </c>
      <c r="N435">
        <v>4</v>
      </c>
      <c r="O435" s="24" t="str">
        <f>IF(COUNTIF($A$2:A435,A435)=1,SUMIFS(Export!$M$2:$M$662,Export!$A$2:$A$662,Export!$A435),"")</f>
        <v/>
      </c>
      <c r="P435" t="str">
        <f>TEXT(Export!$B435,"ddd")</f>
        <v>Fri</v>
      </c>
      <c r="Q435">
        <f>1/COUNTIF(Export!$A$2:$A$662,Export!$A435)</f>
        <v>0.25</v>
      </c>
    </row>
    <row r="436" spans="1:17" x14ac:dyDescent="0.25">
      <c r="A436">
        <v>202079</v>
      </c>
      <c r="B436" s="5">
        <v>45492</v>
      </c>
      <c r="C436">
        <v>120269</v>
      </c>
      <c r="D436">
        <v>200559</v>
      </c>
      <c r="E436" t="s">
        <v>95</v>
      </c>
      <c r="F436" t="s">
        <v>97</v>
      </c>
      <c r="G436">
        <v>2</v>
      </c>
      <c r="H436" s="22">
        <v>59.99</v>
      </c>
      <c r="I436" t="s">
        <v>93</v>
      </c>
      <c r="J436" t="s">
        <v>6</v>
      </c>
      <c r="K436" s="23" t="s">
        <v>6</v>
      </c>
      <c r="L436" s="22">
        <v>0</v>
      </c>
      <c r="M436" s="24">
        <v>119.98</v>
      </c>
      <c r="N436">
        <v>2</v>
      </c>
      <c r="O436" s="24" t="str">
        <f>IF(COUNTIF($A$2:A436,A436)=1,SUMIFS(Export!$M$2:$M$662,Export!$A$2:$A$662,Export!$A436),"")</f>
        <v/>
      </c>
      <c r="P436" t="str">
        <f>TEXT(Export!$B436,"ddd")</f>
        <v>Fri</v>
      </c>
      <c r="Q436">
        <f>1/COUNTIF(Export!$A$2:$A$662,Export!$A436)</f>
        <v>0.25</v>
      </c>
    </row>
    <row r="437" spans="1:17" x14ac:dyDescent="0.25">
      <c r="A437">
        <v>202080</v>
      </c>
      <c r="B437" s="5">
        <v>45494</v>
      </c>
      <c r="C437">
        <v>127846</v>
      </c>
      <c r="D437">
        <v>300185</v>
      </c>
      <c r="E437" t="s">
        <v>92</v>
      </c>
      <c r="F437" t="s">
        <v>101</v>
      </c>
      <c r="G437">
        <v>1</v>
      </c>
      <c r="H437" s="22">
        <v>29.99</v>
      </c>
      <c r="I437" t="s">
        <v>93</v>
      </c>
      <c r="J437" t="s">
        <v>6</v>
      </c>
      <c r="K437" s="23" t="s">
        <v>6</v>
      </c>
      <c r="L437" s="22">
        <v>0</v>
      </c>
      <c r="M437" s="24">
        <v>29.99</v>
      </c>
      <c r="N437">
        <v>1</v>
      </c>
      <c r="O437" s="24">
        <f>IF(COUNTIF($A$2:A437,A437)=1,SUMIFS(Export!$M$2:$M$662,Export!$A$2:$A$662,Export!$A437),"")</f>
        <v>73.97</v>
      </c>
      <c r="P437" t="str">
        <f>TEXT(Export!$B437,"ddd")</f>
        <v>Sun</v>
      </c>
      <c r="Q437">
        <f>1/COUNTIF(Export!$A$2:$A$662,Export!$A437)</f>
        <v>0.5</v>
      </c>
    </row>
    <row r="438" spans="1:17" x14ac:dyDescent="0.25">
      <c r="A438">
        <v>202080</v>
      </c>
      <c r="B438" s="5">
        <v>45494</v>
      </c>
      <c r="C438">
        <v>127846</v>
      </c>
      <c r="D438">
        <v>300191</v>
      </c>
      <c r="E438" t="s">
        <v>92</v>
      </c>
      <c r="F438" t="s">
        <v>103</v>
      </c>
      <c r="G438">
        <v>2</v>
      </c>
      <c r="H438" s="22">
        <v>21.99</v>
      </c>
      <c r="I438" t="s">
        <v>93</v>
      </c>
      <c r="J438" t="s">
        <v>6</v>
      </c>
      <c r="K438" s="23" t="s">
        <v>6</v>
      </c>
      <c r="L438" s="22">
        <v>0</v>
      </c>
      <c r="M438" s="24">
        <v>43.98</v>
      </c>
      <c r="N438">
        <v>2</v>
      </c>
      <c r="O438" s="24" t="str">
        <f>IF(COUNTIF($A$2:A438,A438)=1,SUMIFS(Export!$M$2:$M$662,Export!$A$2:$A$662,Export!$A438),"")</f>
        <v/>
      </c>
      <c r="P438" t="str">
        <f>TEXT(Export!$B438,"ddd")</f>
        <v>Sun</v>
      </c>
      <c r="Q438">
        <f>1/COUNTIF(Export!$A$2:$A$662,Export!$A438)</f>
        <v>0.5</v>
      </c>
    </row>
    <row r="439" spans="1:17" x14ac:dyDescent="0.25">
      <c r="A439">
        <v>202081</v>
      </c>
      <c r="B439" s="5">
        <v>45490</v>
      </c>
      <c r="C439">
        <v>103843</v>
      </c>
      <c r="D439">
        <v>300185</v>
      </c>
      <c r="E439" t="s">
        <v>92</v>
      </c>
      <c r="F439" t="s">
        <v>101</v>
      </c>
      <c r="G439">
        <v>4</v>
      </c>
      <c r="H439" s="22">
        <v>29.99</v>
      </c>
      <c r="I439" t="s">
        <v>93</v>
      </c>
      <c r="J439" t="s">
        <v>6</v>
      </c>
      <c r="K439" s="23" t="s">
        <v>6</v>
      </c>
      <c r="L439" s="22">
        <v>0</v>
      </c>
      <c r="M439" s="24">
        <v>119.96</v>
      </c>
      <c r="N439">
        <v>2</v>
      </c>
      <c r="O439" s="24">
        <f>IF(COUNTIF($A$2:A439,A439)=1,SUMIFS(Export!$M$2:$M$662,Export!$A$2:$A$662,Export!$A439),"")</f>
        <v>3394.9300000000003</v>
      </c>
      <c r="P439" t="str">
        <f>TEXT(Export!$B439,"ddd")</f>
        <v>Wed</v>
      </c>
      <c r="Q439">
        <f>1/COUNTIF(Export!$A$2:$A$662,Export!$A439)</f>
        <v>0.2</v>
      </c>
    </row>
    <row r="440" spans="1:17" x14ac:dyDescent="0.25">
      <c r="A440">
        <v>202081</v>
      </c>
      <c r="B440" s="5">
        <v>45490</v>
      </c>
      <c r="C440">
        <v>103843</v>
      </c>
      <c r="D440">
        <v>100254</v>
      </c>
      <c r="E440" t="s">
        <v>98</v>
      </c>
      <c r="F440" t="s">
        <v>35</v>
      </c>
      <c r="G440">
        <v>1</v>
      </c>
      <c r="H440" s="22">
        <v>799</v>
      </c>
      <c r="I440" t="s">
        <v>93</v>
      </c>
      <c r="J440" t="s">
        <v>6</v>
      </c>
      <c r="K440" s="23" t="s">
        <v>6</v>
      </c>
      <c r="L440" s="22">
        <v>0</v>
      </c>
      <c r="M440" s="24">
        <v>799</v>
      </c>
      <c r="N440">
        <v>3</v>
      </c>
      <c r="O440" s="24" t="str">
        <f>IF(COUNTIF($A$2:A440,A440)=1,SUMIFS(Export!$M$2:$M$662,Export!$A$2:$A$662,Export!$A440),"")</f>
        <v/>
      </c>
      <c r="P440" t="str">
        <f>TEXT(Export!$B440,"ddd")</f>
        <v>Wed</v>
      </c>
      <c r="Q440">
        <f>1/COUNTIF(Export!$A$2:$A$662,Export!$A440)</f>
        <v>0.2</v>
      </c>
    </row>
    <row r="441" spans="1:17" x14ac:dyDescent="0.25">
      <c r="A441">
        <v>202081</v>
      </c>
      <c r="B441" s="5">
        <v>45490</v>
      </c>
      <c r="C441">
        <v>103843</v>
      </c>
      <c r="D441">
        <v>200548</v>
      </c>
      <c r="E441" t="s">
        <v>95</v>
      </c>
      <c r="F441" t="s">
        <v>111</v>
      </c>
      <c r="G441">
        <v>2</v>
      </c>
      <c r="H441" s="22">
        <v>29.99</v>
      </c>
      <c r="I441" t="s">
        <v>93</v>
      </c>
      <c r="J441" t="s">
        <v>6</v>
      </c>
      <c r="K441" s="23" t="s">
        <v>6</v>
      </c>
      <c r="L441" s="22">
        <v>0</v>
      </c>
      <c r="M441" s="24">
        <v>59.98</v>
      </c>
      <c r="N441">
        <v>3</v>
      </c>
      <c r="O441" s="24" t="str">
        <f>IF(COUNTIF($A$2:A441,A441)=1,SUMIFS(Export!$M$2:$M$662,Export!$A$2:$A$662,Export!$A441),"")</f>
        <v/>
      </c>
      <c r="P441" t="str">
        <f>TEXT(Export!$B441,"ddd")</f>
        <v>Wed</v>
      </c>
      <c r="Q441">
        <f>1/COUNTIF(Export!$A$2:$A$662,Export!$A441)</f>
        <v>0.2</v>
      </c>
    </row>
    <row r="442" spans="1:17" x14ac:dyDescent="0.25">
      <c r="A442">
        <v>202081</v>
      </c>
      <c r="B442" s="5">
        <v>45490</v>
      </c>
      <c r="C442">
        <v>103843</v>
      </c>
      <c r="D442">
        <v>200549</v>
      </c>
      <c r="E442" t="s">
        <v>95</v>
      </c>
      <c r="F442" t="s">
        <v>94</v>
      </c>
      <c r="G442">
        <v>1</v>
      </c>
      <c r="H442" s="22">
        <v>18.989999999999998</v>
      </c>
      <c r="I442" t="s">
        <v>93</v>
      </c>
      <c r="J442" t="s">
        <v>6</v>
      </c>
      <c r="K442" s="23" t="s">
        <v>6</v>
      </c>
      <c r="L442" s="22">
        <v>0</v>
      </c>
      <c r="M442" s="24">
        <v>18.989999999999998</v>
      </c>
      <c r="N442">
        <v>3</v>
      </c>
      <c r="O442" s="24" t="str">
        <f>IF(COUNTIF($A$2:A442,A442)=1,SUMIFS(Export!$M$2:$M$662,Export!$A$2:$A$662,Export!$A442),"")</f>
        <v/>
      </c>
      <c r="P442" t="str">
        <f>TEXT(Export!$B442,"ddd")</f>
        <v>Wed</v>
      </c>
      <c r="Q442">
        <f>1/COUNTIF(Export!$A$2:$A$662,Export!$A442)</f>
        <v>0.2</v>
      </c>
    </row>
    <row r="443" spans="1:17" x14ac:dyDescent="0.25">
      <c r="A443">
        <v>202081</v>
      </c>
      <c r="B443" s="5">
        <v>45490</v>
      </c>
      <c r="C443">
        <v>103843</v>
      </c>
      <c r="D443">
        <v>100254</v>
      </c>
      <c r="E443" t="s">
        <v>98</v>
      </c>
      <c r="F443" t="s">
        <v>35</v>
      </c>
      <c r="G443">
        <v>3</v>
      </c>
      <c r="H443" s="22">
        <v>799</v>
      </c>
      <c r="I443" t="s">
        <v>93</v>
      </c>
      <c r="J443" t="s">
        <v>6</v>
      </c>
      <c r="K443" s="23" t="s">
        <v>6</v>
      </c>
      <c r="L443" s="22">
        <v>0</v>
      </c>
      <c r="M443" s="24">
        <v>2397</v>
      </c>
      <c r="N443">
        <v>6</v>
      </c>
      <c r="O443" s="24" t="str">
        <f>IF(COUNTIF($A$2:A443,A443)=1,SUMIFS(Export!$M$2:$M$662,Export!$A$2:$A$662,Export!$A443),"")</f>
        <v/>
      </c>
      <c r="P443" t="str">
        <f>TEXT(Export!$B443,"ddd")</f>
        <v>Wed</v>
      </c>
      <c r="Q443">
        <f>1/COUNTIF(Export!$A$2:$A$662,Export!$A443)</f>
        <v>0.2</v>
      </c>
    </row>
    <row r="444" spans="1:17" x14ac:dyDescent="0.25">
      <c r="A444">
        <v>202082</v>
      </c>
      <c r="B444" s="5">
        <v>45483</v>
      </c>
      <c r="C444">
        <v>113298</v>
      </c>
      <c r="D444">
        <v>200548</v>
      </c>
      <c r="E444" t="s">
        <v>95</v>
      </c>
      <c r="F444" t="s">
        <v>111</v>
      </c>
      <c r="G444">
        <v>4</v>
      </c>
      <c r="H444" s="22">
        <v>29.99</v>
      </c>
      <c r="I444" t="s">
        <v>93</v>
      </c>
      <c r="J444" t="s">
        <v>6</v>
      </c>
      <c r="K444" s="23" t="s">
        <v>6</v>
      </c>
      <c r="L444" s="22">
        <v>0</v>
      </c>
      <c r="M444" s="24">
        <v>119.96</v>
      </c>
      <c r="N444">
        <v>3</v>
      </c>
      <c r="O444" s="24">
        <f>IF(COUNTIF($A$2:A444,A444)=1,SUMIFS(Export!$M$2:$M$662,Export!$A$2:$A$662,Export!$A444),"")</f>
        <v>507.89</v>
      </c>
      <c r="P444" t="str">
        <f>TEXT(Export!$B444,"ddd")</f>
        <v>Wed</v>
      </c>
      <c r="Q444">
        <f>1/COUNTIF(Export!$A$2:$A$662,Export!$A444)</f>
        <v>0.2</v>
      </c>
    </row>
    <row r="445" spans="1:17" x14ac:dyDescent="0.25">
      <c r="A445">
        <v>202082</v>
      </c>
      <c r="B445" s="5">
        <v>45483</v>
      </c>
      <c r="C445">
        <v>113298</v>
      </c>
      <c r="D445">
        <v>200558</v>
      </c>
      <c r="E445" t="s">
        <v>95</v>
      </c>
      <c r="F445" t="s">
        <v>105</v>
      </c>
      <c r="G445">
        <v>5</v>
      </c>
      <c r="H445" s="22">
        <v>18.989999999999998</v>
      </c>
      <c r="I445" t="s">
        <v>93</v>
      </c>
      <c r="J445" t="s">
        <v>6</v>
      </c>
      <c r="K445" s="23" t="s">
        <v>6</v>
      </c>
      <c r="L445" s="22">
        <v>0</v>
      </c>
      <c r="M445" s="24">
        <v>94.949999999999989</v>
      </c>
      <c r="N445">
        <v>4</v>
      </c>
      <c r="O445" s="24" t="str">
        <f>IF(COUNTIF($A$2:A445,A445)=1,SUMIFS(Export!$M$2:$M$662,Export!$A$2:$A$662,Export!$A445),"")</f>
        <v/>
      </c>
      <c r="P445" t="str">
        <f>TEXT(Export!$B445,"ddd")</f>
        <v>Wed</v>
      </c>
      <c r="Q445">
        <f>1/COUNTIF(Export!$A$2:$A$662,Export!$A445)</f>
        <v>0.2</v>
      </c>
    </row>
    <row r="446" spans="1:17" x14ac:dyDescent="0.25">
      <c r="A446">
        <v>202082</v>
      </c>
      <c r="B446" s="5">
        <v>45483</v>
      </c>
      <c r="C446">
        <v>113298</v>
      </c>
      <c r="D446">
        <v>300191</v>
      </c>
      <c r="E446" t="s">
        <v>92</v>
      </c>
      <c r="F446" t="s">
        <v>103</v>
      </c>
      <c r="G446">
        <v>1</v>
      </c>
      <c r="H446" s="22">
        <v>21.99</v>
      </c>
      <c r="I446" t="s">
        <v>93</v>
      </c>
      <c r="J446" t="s">
        <v>6</v>
      </c>
      <c r="K446" s="23" t="s">
        <v>6</v>
      </c>
      <c r="L446" s="22">
        <v>0</v>
      </c>
      <c r="M446" s="24">
        <v>21.99</v>
      </c>
      <c r="N446">
        <v>4</v>
      </c>
      <c r="O446" s="24" t="str">
        <f>IF(COUNTIF($A$2:A446,A446)=1,SUMIFS(Export!$M$2:$M$662,Export!$A$2:$A$662,Export!$A446),"")</f>
        <v/>
      </c>
      <c r="P446" t="str">
        <f>TEXT(Export!$B446,"ddd")</f>
        <v>Wed</v>
      </c>
      <c r="Q446">
        <f>1/COUNTIF(Export!$A$2:$A$662,Export!$A446)</f>
        <v>0.2</v>
      </c>
    </row>
    <row r="447" spans="1:17" x14ac:dyDescent="0.25">
      <c r="A447">
        <v>202082</v>
      </c>
      <c r="B447" s="5">
        <v>45483</v>
      </c>
      <c r="C447">
        <v>113298</v>
      </c>
      <c r="D447">
        <v>100249</v>
      </c>
      <c r="E447" t="s">
        <v>98</v>
      </c>
      <c r="F447" t="s">
        <v>46</v>
      </c>
      <c r="G447">
        <v>1</v>
      </c>
      <c r="H447" s="22">
        <v>249</v>
      </c>
      <c r="I447" t="s">
        <v>93</v>
      </c>
      <c r="J447" t="s">
        <v>6</v>
      </c>
      <c r="K447" s="23" t="s">
        <v>6</v>
      </c>
      <c r="L447" s="22">
        <v>0</v>
      </c>
      <c r="M447" s="24">
        <v>249</v>
      </c>
      <c r="N447">
        <v>3</v>
      </c>
      <c r="O447" s="24" t="str">
        <f>IF(COUNTIF($A$2:A447,A447)=1,SUMIFS(Export!$M$2:$M$662,Export!$A$2:$A$662,Export!$A447),"")</f>
        <v/>
      </c>
      <c r="P447" t="str">
        <f>TEXT(Export!$B447,"ddd")</f>
        <v>Wed</v>
      </c>
      <c r="Q447">
        <f>1/COUNTIF(Export!$A$2:$A$662,Export!$A447)</f>
        <v>0.2</v>
      </c>
    </row>
    <row r="448" spans="1:17" x14ac:dyDescent="0.25">
      <c r="A448">
        <v>202082</v>
      </c>
      <c r="B448" s="5">
        <v>45483</v>
      </c>
      <c r="C448">
        <v>113298</v>
      </c>
      <c r="D448">
        <v>300191</v>
      </c>
      <c r="E448" t="s">
        <v>92</v>
      </c>
      <c r="F448" t="s">
        <v>103</v>
      </c>
      <c r="G448">
        <v>1</v>
      </c>
      <c r="H448" s="22">
        <v>21.99</v>
      </c>
      <c r="I448" t="s">
        <v>93</v>
      </c>
      <c r="J448" t="s">
        <v>6</v>
      </c>
      <c r="K448" s="23" t="s">
        <v>6</v>
      </c>
      <c r="L448" s="22">
        <v>0</v>
      </c>
      <c r="M448" s="24">
        <v>21.99</v>
      </c>
      <c r="N448">
        <v>1</v>
      </c>
      <c r="O448" s="24" t="str">
        <f>IF(COUNTIF($A$2:A448,A448)=1,SUMIFS(Export!$M$2:$M$662,Export!$A$2:$A$662,Export!$A448),"")</f>
        <v/>
      </c>
      <c r="P448" t="str">
        <f>TEXT(Export!$B448,"ddd")</f>
        <v>Wed</v>
      </c>
      <c r="Q448">
        <f>1/COUNTIF(Export!$A$2:$A$662,Export!$A448)</f>
        <v>0.2</v>
      </c>
    </row>
    <row r="449" spans="1:17" x14ac:dyDescent="0.25">
      <c r="A449">
        <v>202083</v>
      </c>
      <c r="B449" s="5">
        <v>45481</v>
      </c>
      <c r="C449">
        <v>125230</v>
      </c>
      <c r="D449">
        <v>300185</v>
      </c>
      <c r="E449" t="s">
        <v>92</v>
      </c>
      <c r="F449" t="s">
        <v>101</v>
      </c>
      <c r="G449">
        <v>3</v>
      </c>
      <c r="H449" s="22">
        <v>29.99</v>
      </c>
      <c r="I449" t="s">
        <v>18</v>
      </c>
      <c r="J449" t="s">
        <v>99</v>
      </c>
      <c r="K449" s="23">
        <v>0.1</v>
      </c>
      <c r="L449" s="22">
        <v>8.9969999999999999</v>
      </c>
      <c r="M449" s="24">
        <v>80.972999999999999</v>
      </c>
      <c r="N449">
        <v>3</v>
      </c>
      <c r="O449" s="24">
        <f>IF(COUNTIF($A$2:A449,A449)=1,SUMIFS(Export!$M$2:$M$662,Export!$A$2:$A$662,Export!$A449),"")</f>
        <v>107.964</v>
      </c>
      <c r="P449" t="str">
        <f>TEXT(Export!$B449,"ddd")</f>
        <v>Mon</v>
      </c>
      <c r="Q449">
        <f>1/COUNTIF(Export!$A$2:$A$662,Export!$A449)</f>
        <v>0.5</v>
      </c>
    </row>
    <row r="450" spans="1:17" x14ac:dyDescent="0.25">
      <c r="A450">
        <v>202083</v>
      </c>
      <c r="B450" s="5">
        <v>45481</v>
      </c>
      <c r="C450">
        <v>125230</v>
      </c>
      <c r="D450">
        <v>300185</v>
      </c>
      <c r="E450" t="s">
        <v>92</v>
      </c>
      <c r="F450" t="s">
        <v>101</v>
      </c>
      <c r="G450">
        <v>1</v>
      </c>
      <c r="H450" s="22">
        <v>29.99</v>
      </c>
      <c r="I450" t="s">
        <v>18</v>
      </c>
      <c r="J450" t="s">
        <v>99</v>
      </c>
      <c r="K450" s="23">
        <v>0.1</v>
      </c>
      <c r="L450" s="22">
        <v>2.9990000000000001</v>
      </c>
      <c r="M450" s="24">
        <v>26.991</v>
      </c>
      <c r="N450">
        <v>4</v>
      </c>
      <c r="O450" s="24" t="str">
        <f>IF(COUNTIF($A$2:A450,A450)=1,SUMIFS(Export!$M$2:$M$662,Export!$A$2:$A$662,Export!$A450),"")</f>
        <v/>
      </c>
      <c r="P450" t="str">
        <f>TEXT(Export!$B450,"ddd")</f>
        <v>Mon</v>
      </c>
      <c r="Q450">
        <f>1/COUNTIF(Export!$A$2:$A$662,Export!$A450)</f>
        <v>0.5</v>
      </c>
    </row>
    <row r="451" spans="1:17" x14ac:dyDescent="0.25">
      <c r="A451">
        <v>202084</v>
      </c>
      <c r="B451" s="5">
        <v>45492</v>
      </c>
      <c r="C451">
        <v>130685</v>
      </c>
      <c r="D451">
        <v>200559</v>
      </c>
      <c r="E451" t="s">
        <v>95</v>
      </c>
      <c r="F451" t="s">
        <v>97</v>
      </c>
      <c r="G451">
        <v>1</v>
      </c>
      <c r="H451" s="22">
        <v>59.99</v>
      </c>
      <c r="I451" t="s">
        <v>93</v>
      </c>
      <c r="J451" t="s">
        <v>6</v>
      </c>
      <c r="K451" s="23" t="s">
        <v>6</v>
      </c>
      <c r="L451" s="22">
        <v>0</v>
      </c>
      <c r="M451" s="24">
        <v>59.99</v>
      </c>
      <c r="N451">
        <v>1</v>
      </c>
      <c r="O451" s="24">
        <f>IF(COUNTIF($A$2:A451,A451)=1,SUMIFS(Export!$M$2:$M$662,Export!$A$2:$A$662,Export!$A451),"")</f>
        <v>4294.9499999999989</v>
      </c>
      <c r="P451" t="str">
        <f>TEXT(Export!$B451,"ddd")</f>
        <v>Fri</v>
      </c>
      <c r="Q451">
        <f>1/COUNTIF(Export!$A$2:$A$662,Export!$A451)</f>
        <v>0.2</v>
      </c>
    </row>
    <row r="452" spans="1:17" x14ac:dyDescent="0.25">
      <c r="A452">
        <v>202084</v>
      </c>
      <c r="B452" s="5">
        <v>45492</v>
      </c>
      <c r="C452">
        <v>130685</v>
      </c>
      <c r="D452">
        <v>300187</v>
      </c>
      <c r="E452" t="s">
        <v>92</v>
      </c>
      <c r="F452" t="s">
        <v>110</v>
      </c>
      <c r="G452">
        <v>1</v>
      </c>
      <c r="H452" s="22">
        <v>54.99</v>
      </c>
      <c r="I452" t="s">
        <v>93</v>
      </c>
      <c r="J452" t="s">
        <v>6</v>
      </c>
      <c r="K452" s="23" t="s">
        <v>6</v>
      </c>
      <c r="L452" s="22">
        <v>0</v>
      </c>
      <c r="M452" s="24">
        <v>54.99</v>
      </c>
      <c r="N452">
        <v>2</v>
      </c>
      <c r="O452" s="24" t="str">
        <f>IF(COUNTIF($A$2:A452,A452)=1,SUMIFS(Export!$M$2:$M$662,Export!$A$2:$A$662,Export!$A452),"")</f>
        <v/>
      </c>
      <c r="P452" t="str">
        <f>TEXT(Export!$B452,"ddd")</f>
        <v>Fri</v>
      </c>
      <c r="Q452">
        <f>1/COUNTIF(Export!$A$2:$A$662,Export!$A452)</f>
        <v>0.2</v>
      </c>
    </row>
    <row r="453" spans="1:17" x14ac:dyDescent="0.25">
      <c r="A453">
        <v>202084</v>
      </c>
      <c r="B453" s="5">
        <v>45492</v>
      </c>
      <c r="C453">
        <v>130685</v>
      </c>
      <c r="D453">
        <v>100254</v>
      </c>
      <c r="E453" t="s">
        <v>98</v>
      </c>
      <c r="F453" t="s">
        <v>35</v>
      </c>
      <c r="G453">
        <v>5</v>
      </c>
      <c r="H453" s="22">
        <v>799</v>
      </c>
      <c r="I453" t="s">
        <v>93</v>
      </c>
      <c r="J453" t="s">
        <v>6</v>
      </c>
      <c r="K453" s="23" t="s">
        <v>6</v>
      </c>
      <c r="L453" s="22">
        <v>0</v>
      </c>
      <c r="M453" s="24">
        <v>3995</v>
      </c>
      <c r="N453">
        <v>2</v>
      </c>
      <c r="O453" s="24" t="str">
        <f>IF(COUNTIF($A$2:A453,A453)=1,SUMIFS(Export!$M$2:$M$662,Export!$A$2:$A$662,Export!$A453),"")</f>
        <v/>
      </c>
      <c r="P453" t="str">
        <f>TEXT(Export!$B453,"ddd")</f>
        <v>Fri</v>
      </c>
      <c r="Q453">
        <f>1/COUNTIF(Export!$A$2:$A$662,Export!$A453)</f>
        <v>0.2</v>
      </c>
    </row>
    <row r="454" spans="1:17" x14ac:dyDescent="0.25">
      <c r="A454">
        <v>202084</v>
      </c>
      <c r="B454" s="5">
        <v>45492</v>
      </c>
      <c r="C454">
        <v>130685</v>
      </c>
      <c r="D454">
        <v>200556</v>
      </c>
      <c r="E454" t="s">
        <v>95</v>
      </c>
      <c r="F454" t="s">
        <v>96</v>
      </c>
      <c r="G454">
        <v>1</v>
      </c>
      <c r="H454" s="22">
        <v>64.989999999999995</v>
      </c>
      <c r="I454" t="s">
        <v>93</v>
      </c>
      <c r="J454" t="s">
        <v>6</v>
      </c>
      <c r="K454" s="23" t="s">
        <v>6</v>
      </c>
      <c r="L454" s="22">
        <v>0</v>
      </c>
      <c r="M454" s="24">
        <v>64.989999999999995</v>
      </c>
      <c r="N454">
        <v>1</v>
      </c>
      <c r="O454" s="24" t="str">
        <f>IF(COUNTIF($A$2:A454,A454)=1,SUMIFS(Export!$M$2:$M$662,Export!$A$2:$A$662,Export!$A454),"")</f>
        <v/>
      </c>
      <c r="P454" t="str">
        <f>TEXT(Export!$B454,"ddd")</f>
        <v>Fri</v>
      </c>
      <c r="Q454">
        <f>1/COUNTIF(Export!$A$2:$A$662,Export!$A454)</f>
        <v>0.2</v>
      </c>
    </row>
    <row r="455" spans="1:17" x14ac:dyDescent="0.25">
      <c r="A455">
        <v>202084</v>
      </c>
      <c r="B455" s="5">
        <v>45492</v>
      </c>
      <c r="C455">
        <v>130685</v>
      </c>
      <c r="D455">
        <v>200559</v>
      </c>
      <c r="E455" t="s">
        <v>95</v>
      </c>
      <c r="F455" t="s">
        <v>97</v>
      </c>
      <c r="G455">
        <v>2</v>
      </c>
      <c r="H455" s="22">
        <v>59.99</v>
      </c>
      <c r="I455" t="s">
        <v>93</v>
      </c>
      <c r="J455" t="s">
        <v>6</v>
      </c>
      <c r="K455" s="23" t="s">
        <v>6</v>
      </c>
      <c r="L455" s="22">
        <v>0</v>
      </c>
      <c r="M455" s="24">
        <v>119.98</v>
      </c>
      <c r="N455">
        <v>4</v>
      </c>
      <c r="O455" s="24" t="str">
        <f>IF(COUNTIF($A$2:A455,A455)=1,SUMIFS(Export!$M$2:$M$662,Export!$A$2:$A$662,Export!$A455),"")</f>
        <v/>
      </c>
      <c r="P455" t="str">
        <f>TEXT(Export!$B455,"ddd")</f>
        <v>Fri</v>
      </c>
      <c r="Q455">
        <f>1/COUNTIF(Export!$A$2:$A$662,Export!$A455)</f>
        <v>0.2</v>
      </c>
    </row>
    <row r="456" spans="1:17" x14ac:dyDescent="0.25">
      <c r="A456">
        <v>202085</v>
      </c>
      <c r="B456" s="5">
        <v>45484</v>
      </c>
      <c r="C456">
        <v>104034</v>
      </c>
      <c r="D456">
        <v>200556</v>
      </c>
      <c r="E456" t="s">
        <v>95</v>
      </c>
      <c r="F456" t="s">
        <v>96</v>
      </c>
      <c r="G456">
        <v>1</v>
      </c>
      <c r="H456" s="22">
        <v>64.989999999999995</v>
      </c>
      <c r="I456" t="s">
        <v>93</v>
      </c>
      <c r="J456" t="s">
        <v>6</v>
      </c>
      <c r="K456" s="23" t="s">
        <v>6</v>
      </c>
      <c r="L456" s="22">
        <v>0</v>
      </c>
      <c r="M456" s="24">
        <v>64.989999999999995</v>
      </c>
      <c r="N456">
        <v>3</v>
      </c>
      <c r="O456" s="24">
        <f>IF(COUNTIF($A$2:A456,A456)=1,SUMIFS(Export!$M$2:$M$662,Export!$A$2:$A$662,Export!$A456),"")</f>
        <v>159.94</v>
      </c>
      <c r="P456" t="str">
        <f>TEXT(Export!$B456,"ddd")</f>
        <v>Thu</v>
      </c>
      <c r="Q456">
        <f>1/COUNTIF(Export!$A$2:$A$662,Export!$A456)</f>
        <v>0.5</v>
      </c>
    </row>
    <row r="457" spans="1:17" x14ac:dyDescent="0.25">
      <c r="A457">
        <v>202085</v>
      </c>
      <c r="B457" s="5">
        <v>45484</v>
      </c>
      <c r="C457">
        <v>104034</v>
      </c>
      <c r="D457">
        <v>200549</v>
      </c>
      <c r="E457" t="s">
        <v>95</v>
      </c>
      <c r="F457" t="s">
        <v>94</v>
      </c>
      <c r="G457">
        <v>5</v>
      </c>
      <c r="H457" s="22">
        <v>18.989999999999998</v>
      </c>
      <c r="I457" t="s">
        <v>93</v>
      </c>
      <c r="J457" t="s">
        <v>6</v>
      </c>
      <c r="K457" s="23" t="s">
        <v>6</v>
      </c>
      <c r="L457" s="22">
        <v>0</v>
      </c>
      <c r="M457" s="24">
        <v>94.949999999999989</v>
      </c>
      <c r="N457">
        <v>3</v>
      </c>
      <c r="O457" s="24" t="str">
        <f>IF(COUNTIF($A$2:A457,A457)=1,SUMIFS(Export!$M$2:$M$662,Export!$A$2:$A$662,Export!$A457),"")</f>
        <v/>
      </c>
      <c r="P457" t="str">
        <f>TEXT(Export!$B457,"ddd")</f>
        <v>Thu</v>
      </c>
      <c r="Q457">
        <f>1/COUNTIF(Export!$A$2:$A$662,Export!$A457)</f>
        <v>0.5</v>
      </c>
    </row>
    <row r="458" spans="1:17" x14ac:dyDescent="0.25">
      <c r="A458">
        <v>202086</v>
      </c>
      <c r="B458" s="5">
        <v>45492</v>
      </c>
      <c r="C458">
        <v>118208</v>
      </c>
      <c r="D458">
        <v>300191</v>
      </c>
      <c r="E458" t="s">
        <v>92</v>
      </c>
      <c r="F458" t="s">
        <v>103</v>
      </c>
      <c r="G458">
        <v>4</v>
      </c>
      <c r="H458" s="22">
        <v>21.99</v>
      </c>
      <c r="I458" t="s">
        <v>18</v>
      </c>
      <c r="J458" t="s">
        <v>99</v>
      </c>
      <c r="K458" s="23">
        <v>0.1</v>
      </c>
      <c r="L458" s="22">
        <v>8.7959999999999994</v>
      </c>
      <c r="M458" s="24">
        <v>79.163999999999987</v>
      </c>
      <c r="N458">
        <v>4</v>
      </c>
      <c r="O458" s="24">
        <f>IF(COUNTIF($A$2:A458,A458)=1,SUMIFS(Export!$M$2:$M$662,Export!$A$2:$A$662,Export!$A458),"")</f>
        <v>79.163999999999987</v>
      </c>
      <c r="P458" t="str">
        <f>TEXT(Export!$B458,"ddd")</f>
        <v>Fri</v>
      </c>
      <c r="Q458">
        <f>1/COUNTIF(Export!$A$2:$A$662,Export!$A458)</f>
        <v>1</v>
      </c>
    </row>
    <row r="459" spans="1:17" x14ac:dyDescent="0.25">
      <c r="A459">
        <v>202087</v>
      </c>
      <c r="B459" s="5">
        <v>45485</v>
      </c>
      <c r="C459">
        <v>114704</v>
      </c>
      <c r="D459">
        <v>100248</v>
      </c>
      <c r="E459" t="s">
        <v>98</v>
      </c>
      <c r="F459" t="s">
        <v>37</v>
      </c>
      <c r="G459">
        <v>1</v>
      </c>
      <c r="H459" s="22">
        <v>199</v>
      </c>
      <c r="I459" t="s">
        <v>93</v>
      </c>
      <c r="J459" t="s">
        <v>6</v>
      </c>
      <c r="K459" s="23" t="s">
        <v>6</v>
      </c>
      <c r="L459" s="22">
        <v>0</v>
      </c>
      <c r="M459" s="24">
        <v>199</v>
      </c>
      <c r="N459">
        <v>4</v>
      </c>
      <c r="O459" s="24">
        <f>IF(COUNTIF($A$2:A459,A459)=1,SUMIFS(Export!$M$2:$M$662,Export!$A$2:$A$662,Export!$A459),"")</f>
        <v>1039.98</v>
      </c>
      <c r="P459" t="str">
        <f>TEXT(Export!$B459,"ddd")</f>
        <v>Fri</v>
      </c>
      <c r="Q459">
        <f>1/COUNTIF(Export!$A$2:$A$662,Export!$A459)</f>
        <v>0.25</v>
      </c>
    </row>
    <row r="460" spans="1:17" x14ac:dyDescent="0.25">
      <c r="A460">
        <v>202087</v>
      </c>
      <c r="B460" s="5">
        <v>45485</v>
      </c>
      <c r="C460">
        <v>114704</v>
      </c>
      <c r="D460">
        <v>300187</v>
      </c>
      <c r="E460" t="s">
        <v>92</v>
      </c>
      <c r="F460" t="s">
        <v>110</v>
      </c>
      <c r="G460">
        <v>1</v>
      </c>
      <c r="H460" s="22">
        <v>54.99</v>
      </c>
      <c r="I460" t="s">
        <v>93</v>
      </c>
      <c r="J460" t="s">
        <v>6</v>
      </c>
      <c r="K460" s="23" t="s">
        <v>6</v>
      </c>
      <c r="L460" s="22">
        <v>0</v>
      </c>
      <c r="M460" s="24">
        <v>54.99</v>
      </c>
      <c r="N460">
        <v>4</v>
      </c>
      <c r="O460" s="24" t="str">
        <f>IF(COUNTIF($A$2:A460,A460)=1,SUMIFS(Export!$M$2:$M$662,Export!$A$2:$A$662,Export!$A460),"")</f>
        <v/>
      </c>
      <c r="P460" t="str">
        <f>TEXT(Export!$B460,"ddd")</f>
        <v>Fri</v>
      </c>
      <c r="Q460">
        <f>1/COUNTIF(Export!$A$2:$A$662,Export!$A460)</f>
        <v>0.25</v>
      </c>
    </row>
    <row r="461" spans="1:17" x14ac:dyDescent="0.25">
      <c r="A461">
        <v>202087</v>
      </c>
      <c r="B461" s="5">
        <v>45485</v>
      </c>
      <c r="C461">
        <v>114704</v>
      </c>
      <c r="D461">
        <v>100250</v>
      </c>
      <c r="E461" t="s">
        <v>98</v>
      </c>
      <c r="F461" t="s">
        <v>51</v>
      </c>
      <c r="G461">
        <v>4</v>
      </c>
      <c r="H461" s="22">
        <v>189</v>
      </c>
      <c r="I461" t="s">
        <v>93</v>
      </c>
      <c r="J461" t="s">
        <v>6</v>
      </c>
      <c r="K461" s="23" t="s">
        <v>6</v>
      </c>
      <c r="L461" s="22">
        <v>0</v>
      </c>
      <c r="M461" s="24">
        <v>756</v>
      </c>
      <c r="N461">
        <v>5</v>
      </c>
      <c r="O461" s="24" t="str">
        <f>IF(COUNTIF($A$2:A461,A461)=1,SUMIFS(Export!$M$2:$M$662,Export!$A$2:$A$662,Export!$A461),"")</f>
        <v/>
      </c>
      <c r="P461" t="str">
        <f>TEXT(Export!$B461,"ddd")</f>
        <v>Fri</v>
      </c>
      <c r="Q461">
        <f>1/COUNTIF(Export!$A$2:$A$662,Export!$A461)</f>
        <v>0.25</v>
      </c>
    </row>
    <row r="462" spans="1:17" x14ac:dyDescent="0.25">
      <c r="A462">
        <v>202087</v>
      </c>
      <c r="B462" s="5">
        <v>45485</v>
      </c>
      <c r="C462">
        <v>114704</v>
      </c>
      <c r="D462">
        <v>300185</v>
      </c>
      <c r="E462" t="s">
        <v>92</v>
      </c>
      <c r="F462" t="s">
        <v>101</v>
      </c>
      <c r="G462">
        <v>1</v>
      </c>
      <c r="H462" s="22">
        <v>29.99</v>
      </c>
      <c r="I462" t="s">
        <v>93</v>
      </c>
      <c r="J462" t="s">
        <v>6</v>
      </c>
      <c r="K462" s="23" t="s">
        <v>6</v>
      </c>
      <c r="L462" s="22">
        <v>0</v>
      </c>
      <c r="M462" s="24">
        <v>29.99</v>
      </c>
      <c r="N462">
        <v>3</v>
      </c>
      <c r="O462" s="24" t="str">
        <f>IF(COUNTIF($A$2:A462,A462)=1,SUMIFS(Export!$M$2:$M$662,Export!$A$2:$A$662,Export!$A462),"")</f>
        <v/>
      </c>
      <c r="P462" t="str">
        <f>TEXT(Export!$B462,"ddd")</f>
        <v>Fri</v>
      </c>
      <c r="Q462">
        <f>1/COUNTIF(Export!$A$2:$A$662,Export!$A462)</f>
        <v>0.25</v>
      </c>
    </row>
    <row r="463" spans="1:17" x14ac:dyDescent="0.25">
      <c r="A463">
        <v>202088</v>
      </c>
      <c r="B463" s="5">
        <v>45493</v>
      </c>
      <c r="C463">
        <v>112016</v>
      </c>
      <c r="D463">
        <v>300185</v>
      </c>
      <c r="E463" t="s">
        <v>92</v>
      </c>
      <c r="F463" t="s">
        <v>101</v>
      </c>
      <c r="G463">
        <v>1</v>
      </c>
      <c r="H463" s="22">
        <v>29.99</v>
      </c>
      <c r="I463" t="s">
        <v>18</v>
      </c>
      <c r="J463" t="s">
        <v>116</v>
      </c>
      <c r="K463" s="23">
        <v>0.1</v>
      </c>
      <c r="L463" s="22">
        <v>2.9990000000000001</v>
      </c>
      <c r="M463" s="24">
        <v>26.991</v>
      </c>
      <c r="N463">
        <v>2</v>
      </c>
      <c r="O463" s="24">
        <f>IF(COUNTIF($A$2:A463,A463)=1,SUMIFS(Export!$M$2:$M$662,Export!$A$2:$A$662,Export!$A463),"")</f>
        <v>184.45499999999998</v>
      </c>
      <c r="P463" t="str">
        <f>TEXT(Export!$B463,"ddd")</f>
        <v>Sat</v>
      </c>
      <c r="Q463">
        <f>1/COUNTIF(Export!$A$2:$A$662,Export!$A463)</f>
        <v>0.25</v>
      </c>
    </row>
    <row r="464" spans="1:17" x14ac:dyDescent="0.25">
      <c r="A464">
        <v>202088</v>
      </c>
      <c r="B464" s="5">
        <v>45493</v>
      </c>
      <c r="C464">
        <v>112016</v>
      </c>
      <c r="D464">
        <v>300185</v>
      </c>
      <c r="E464" t="s">
        <v>92</v>
      </c>
      <c r="F464" t="s">
        <v>101</v>
      </c>
      <c r="G464">
        <v>2</v>
      </c>
      <c r="H464" s="22">
        <v>29.99</v>
      </c>
      <c r="I464" t="s">
        <v>18</v>
      </c>
      <c r="J464" t="s">
        <v>116</v>
      </c>
      <c r="K464" s="23">
        <v>0.1</v>
      </c>
      <c r="L464" s="22">
        <v>5.9980000000000002</v>
      </c>
      <c r="M464" s="24">
        <v>53.981999999999999</v>
      </c>
      <c r="N464">
        <v>2</v>
      </c>
      <c r="O464" s="24" t="str">
        <f>IF(COUNTIF($A$2:A464,A464)=1,SUMIFS(Export!$M$2:$M$662,Export!$A$2:$A$662,Export!$A464),"")</f>
        <v/>
      </c>
      <c r="P464" t="str">
        <f>TEXT(Export!$B464,"ddd")</f>
        <v>Sat</v>
      </c>
      <c r="Q464">
        <f>1/COUNTIF(Export!$A$2:$A$662,Export!$A464)</f>
        <v>0.25</v>
      </c>
    </row>
    <row r="465" spans="1:17" x14ac:dyDescent="0.25">
      <c r="A465">
        <v>202088</v>
      </c>
      <c r="B465" s="5">
        <v>45493</v>
      </c>
      <c r="C465">
        <v>112016</v>
      </c>
      <c r="D465">
        <v>300187</v>
      </c>
      <c r="E465" t="s">
        <v>92</v>
      </c>
      <c r="F465" t="s">
        <v>110</v>
      </c>
      <c r="G465">
        <v>1</v>
      </c>
      <c r="H465" s="22">
        <v>54.99</v>
      </c>
      <c r="I465" t="s">
        <v>18</v>
      </c>
      <c r="J465" t="s">
        <v>116</v>
      </c>
      <c r="K465" s="23">
        <v>0.1</v>
      </c>
      <c r="L465" s="22">
        <v>5.4990000000000006</v>
      </c>
      <c r="M465" s="24">
        <v>49.491</v>
      </c>
      <c r="N465">
        <v>3</v>
      </c>
      <c r="O465" s="24" t="str">
        <f>IF(COUNTIF($A$2:A465,A465)=1,SUMIFS(Export!$M$2:$M$662,Export!$A$2:$A$662,Export!$A465),"")</f>
        <v/>
      </c>
      <c r="P465" t="str">
        <f>TEXT(Export!$B465,"ddd")</f>
        <v>Sat</v>
      </c>
      <c r="Q465">
        <f>1/COUNTIF(Export!$A$2:$A$662,Export!$A465)</f>
        <v>0.25</v>
      </c>
    </row>
    <row r="466" spans="1:17" x14ac:dyDescent="0.25">
      <c r="A466">
        <v>202088</v>
      </c>
      <c r="B466" s="5">
        <v>45493</v>
      </c>
      <c r="C466">
        <v>112016</v>
      </c>
      <c r="D466">
        <v>200559</v>
      </c>
      <c r="E466" t="s">
        <v>95</v>
      </c>
      <c r="F466" t="s">
        <v>97</v>
      </c>
      <c r="G466">
        <v>1</v>
      </c>
      <c r="H466" s="22">
        <v>59.99</v>
      </c>
      <c r="I466" t="s">
        <v>18</v>
      </c>
      <c r="J466" t="s">
        <v>116</v>
      </c>
      <c r="K466" s="23">
        <v>0.1</v>
      </c>
      <c r="L466" s="22">
        <v>5.9990000000000006</v>
      </c>
      <c r="M466" s="24">
        <v>53.991</v>
      </c>
      <c r="N466">
        <v>3</v>
      </c>
      <c r="O466" s="24" t="str">
        <f>IF(COUNTIF($A$2:A466,A466)=1,SUMIFS(Export!$M$2:$M$662,Export!$A$2:$A$662,Export!$A466),"")</f>
        <v/>
      </c>
      <c r="P466" t="str">
        <f>TEXT(Export!$B466,"ddd")</f>
        <v>Sat</v>
      </c>
      <c r="Q466">
        <f>1/COUNTIF(Export!$A$2:$A$662,Export!$A466)</f>
        <v>0.25</v>
      </c>
    </row>
    <row r="467" spans="1:17" x14ac:dyDescent="0.25">
      <c r="A467">
        <v>202089</v>
      </c>
      <c r="B467" s="5">
        <v>45490</v>
      </c>
      <c r="C467">
        <v>107917</v>
      </c>
      <c r="D467">
        <v>200559</v>
      </c>
      <c r="E467" t="s">
        <v>95</v>
      </c>
      <c r="F467" t="s">
        <v>97</v>
      </c>
      <c r="G467">
        <v>4</v>
      </c>
      <c r="H467" s="22">
        <v>59.99</v>
      </c>
      <c r="I467" t="s">
        <v>93</v>
      </c>
      <c r="J467" t="s">
        <v>6</v>
      </c>
      <c r="K467" s="23" t="s">
        <v>6</v>
      </c>
      <c r="L467" s="22">
        <v>0</v>
      </c>
      <c r="M467" s="24">
        <v>239.96</v>
      </c>
      <c r="N467">
        <v>1</v>
      </c>
      <c r="O467" s="24">
        <f>IF(COUNTIF($A$2:A467,A467)=1,SUMIFS(Export!$M$2:$M$662,Export!$A$2:$A$662,Export!$A467),"")</f>
        <v>1145.92</v>
      </c>
      <c r="P467" t="str">
        <f>TEXT(Export!$B467,"ddd")</f>
        <v>Wed</v>
      </c>
      <c r="Q467">
        <f>1/COUNTIF(Export!$A$2:$A$662,Export!$A467)</f>
        <v>0.2</v>
      </c>
    </row>
    <row r="468" spans="1:17" x14ac:dyDescent="0.25">
      <c r="A468">
        <v>202089</v>
      </c>
      <c r="B468" s="5">
        <v>45490</v>
      </c>
      <c r="C468">
        <v>107917</v>
      </c>
      <c r="D468">
        <v>300185</v>
      </c>
      <c r="E468" t="s">
        <v>92</v>
      </c>
      <c r="F468" t="s">
        <v>101</v>
      </c>
      <c r="G468">
        <v>2</v>
      </c>
      <c r="H468" s="22">
        <v>29.99</v>
      </c>
      <c r="I468" t="s">
        <v>93</v>
      </c>
      <c r="J468" t="s">
        <v>6</v>
      </c>
      <c r="K468" s="23" t="s">
        <v>6</v>
      </c>
      <c r="L468" s="22">
        <v>0</v>
      </c>
      <c r="M468" s="24">
        <v>59.98</v>
      </c>
      <c r="N468">
        <v>4</v>
      </c>
      <c r="O468" s="24" t="str">
        <f>IF(COUNTIF($A$2:A468,A468)=1,SUMIFS(Export!$M$2:$M$662,Export!$A$2:$A$662,Export!$A468),"")</f>
        <v/>
      </c>
      <c r="P468" t="str">
        <f>TEXT(Export!$B468,"ddd")</f>
        <v>Wed</v>
      </c>
      <c r="Q468">
        <f>1/COUNTIF(Export!$A$2:$A$662,Export!$A468)</f>
        <v>0.2</v>
      </c>
    </row>
    <row r="469" spans="1:17" x14ac:dyDescent="0.25">
      <c r="A469">
        <v>202089</v>
      </c>
      <c r="B469" s="5">
        <v>45490</v>
      </c>
      <c r="C469">
        <v>107917</v>
      </c>
      <c r="D469">
        <v>100250</v>
      </c>
      <c r="E469" t="s">
        <v>98</v>
      </c>
      <c r="F469" t="s">
        <v>51</v>
      </c>
      <c r="G469">
        <v>4</v>
      </c>
      <c r="H469" s="22">
        <v>189</v>
      </c>
      <c r="I469" t="s">
        <v>93</v>
      </c>
      <c r="J469" t="s">
        <v>6</v>
      </c>
      <c r="K469" s="23" t="s">
        <v>6</v>
      </c>
      <c r="L469" s="22">
        <v>0</v>
      </c>
      <c r="M469" s="24">
        <v>756</v>
      </c>
      <c r="N469">
        <v>6</v>
      </c>
      <c r="O469" s="24" t="str">
        <f>IF(COUNTIF($A$2:A469,A469)=1,SUMIFS(Export!$M$2:$M$662,Export!$A$2:$A$662,Export!$A469),"")</f>
        <v/>
      </c>
      <c r="P469" t="str">
        <f>TEXT(Export!$B469,"ddd")</f>
        <v>Wed</v>
      </c>
      <c r="Q469">
        <f>1/COUNTIF(Export!$A$2:$A$662,Export!$A469)</f>
        <v>0.2</v>
      </c>
    </row>
    <row r="470" spans="1:17" x14ac:dyDescent="0.25">
      <c r="A470">
        <v>202089</v>
      </c>
      <c r="B470" s="5">
        <v>45490</v>
      </c>
      <c r="C470">
        <v>107917</v>
      </c>
      <c r="D470">
        <v>300191</v>
      </c>
      <c r="E470" t="s">
        <v>92</v>
      </c>
      <c r="F470" t="s">
        <v>103</v>
      </c>
      <c r="G470">
        <v>1</v>
      </c>
      <c r="H470" s="22">
        <v>21.99</v>
      </c>
      <c r="I470" t="s">
        <v>93</v>
      </c>
      <c r="J470" t="s">
        <v>6</v>
      </c>
      <c r="K470" s="23" t="s">
        <v>6</v>
      </c>
      <c r="L470" s="22">
        <v>0</v>
      </c>
      <c r="M470" s="24">
        <v>21.99</v>
      </c>
      <c r="N470">
        <v>4</v>
      </c>
      <c r="O470" s="24" t="str">
        <f>IF(COUNTIF($A$2:A470,A470)=1,SUMIFS(Export!$M$2:$M$662,Export!$A$2:$A$662,Export!$A470),"")</f>
        <v/>
      </c>
      <c r="P470" t="str">
        <f>TEXT(Export!$B470,"ddd")</f>
        <v>Wed</v>
      </c>
      <c r="Q470">
        <f>1/COUNTIF(Export!$A$2:$A$662,Export!$A470)</f>
        <v>0.2</v>
      </c>
    </row>
    <row r="471" spans="1:17" x14ac:dyDescent="0.25">
      <c r="A471">
        <v>202089</v>
      </c>
      <c r="B471" s="5">
        <v>45490</v>
      </c>
      <c r="C471">
        <v>107917</v>
      </c>
      <c r="D471">
        <v>200554</v>
      </c>
      <c r="E471" t="s">
        <v>95</v>
      </c>
      <c r="F471" t="s">
        <v>100</v>
      </c>
      <c r="G471">
        <v>1</v>
      </c>
      <c r="H471" s="22">
        <v>67.989999999999995</v>
      </c>
      <c r="I471" t="s">
        <v>93</v>
      </c>
      <c r="J471" t="s">
        <v>6</v>
      </c>
      <c r="K471" s="23" t="s">
        <v>6</v>
      </c>
      <c r="L471" s="22">
        <v>0</v>
      </c>
      <c r="M471" s="24">
        <v>67.989999999999995</v>
      </c>
      <c r="N471">
        <v>4</v>
      </c>
      <c r="O471" s="24" t="str">
        <f>IF(COUNTIF($A$2:A471,A471)=1,SUMIFS(Export!$M$2:$M$662,Export!$A$2:$A$662,Export!$A471),"")</f>
        <v/>
      </c>
      <c r="P471" t="str">
        <f>TEXT(Export!$B471,"ddd")</f>
        <v>Wed</v>
      </c>
      <c r="Q471">
        <f>1/COUNTIF(Export!$A$2:$A$662,Export!$A471)</f>
        <v>0.2</v>
      </c>
    </row>
    <row r="472" spans="1:17" x14ac:dyDescent="0.25">
      <c r="A472">
        <v>202090</v>
      </c>
      <c r="B472" s="5">
        <v>45489</v>
      </c>
      <c r="C472">
        <v>113863</v>
      </c>
      <c r="D472">
        <v>300191</v>
      </c>
      <c r="E472" t="s">
        <v>92</v>
      </c>
      <c r="F472" t="s">
        <v>103</v>
      </c>
      <c r="G472">
        <v>1</v>
      </c>
      <c r="H472" s="22">
        <v>21.99</v>
      </c>
      <c r="I472" t="s">
        <v>93</v>
      </c>
      <c r="J472" t="s">
        <v>6</v>
      </c>
      <c r="K472" s="23" t="s">
        <v>6</v>
      </c>
      <c r="L472" s="22">
        <v>0</v>
      </c>
      <c r="M472" s="24">
        <v>21.99</v>
      </c>
      <c r="N472">
        <v>3</v>
      </c>
      <c r="O472" s="24">
        <f>IF(COUNTIF($A$2:A472,A472)=1,SUMIFS(Export!$M$2:$M$662,Export!$A$2:$A$662,Export!$A472),"")</f>
        <v>21.99</v>
      </c>
      <c r="P472" t="str">
        <f>TEXT(Export!$B472,"ddd")</f>
        <v>Tue</v>
      </c>
      <c r="Q472">
        <f>1/COUNTIF(Export!$A$2:$A$662,Export!$A472)</f>
        <v>1</v>
      </c>
    </row>
    <row r="473" spans="1:17" x14ac:dyDescent="0.25">
      <c r="A473">
        <v>202091</v>
      </c>
      <c r="B473" s="5">
        <v>45493</v>
      </c>
      <c r="C473">
        <v>127848</v>
      </c>
      <c r="D473">
        <v>100251</v>
      </c>
      <c r="E473" t="s">
        <v>98</v>
      </c>
      <c r="F473" t="s">
        <v>30</v>
      </c>
      <c r="G473">
        <v>3</v>
      </c>
      <c r="H473" s="22">
        <v>399</v>
      </c>
      <c r="I473" t="s">
        <v>18</v>
      </c>
      <c r="J473" t="s">
        <v>104</v>
      </c>
      <c r="K473" s="23">
        <v>0.15</v>
      </c>
      <c r="L473" s="22">
        <v>179.54999999999998</v>
      </c>
      <c r="M473" s="24">
        <v>1017.45</v>
      </c>
      <c r="N473">
        <v>2</v>
      </c>
      <c r="O473" s="24">
        <f>IF(COUNTIF($A$2:A473,A473)=1,SUMIFS(Export!$M$2:$M$662,Export!$A$2:$A$662,Export!$A473),"")</f>
        <v>1072.6915000000001</v>
      </c>
      <c r="P473" t="str">
        <f>TEXT(Export!$B473,"ddd")</f>
        <v>Sat</v>
      </c>
      <c r="Q473">
        <f>1/COUNTIF(Export!$A$2:$A$662,Export!$A473)</f>
        <v>0.5</v>
      </c>
    </row>
    <row r="474" spans="1:17" x14ac:dyDescent="0.25">
      <c r="A474">
        <v>202091</v>
      </c>
      <c r="B474" s="5">
        <v>45493</v>
      </c>
      <c r="C474">
        <v>127848</v>
      </c>
      <c r="D474">
        <v>200556</v>
      </c>
      <c r="E474" t="s">
        <v>95</v>
      </c>
      <c r="F474" t="s">
        <v>96</v>
      </c>
      <c r="G474">
        <v>1</v>
      </c>
      <c r="H474" s="22">
        <v>64.989999999999995</v>
      </c>
      <c r="I474" t="s">
        <v>18</v>
      </c>
      <c r="J474" t="s">
        <v>104</v>
      </c>
      <c r="K474" s="23">
        <v>0.15</v>
      </c>
      <c r="L474" s="22">
        <v>9.7484999999999982</v>
      </c>
      <c r="M474" s="24">
        <v>55.241499999999995</v>
      </c>
      <c r="N474">
        <v>1</v>
      </c>
      <c r="O474" s="24" t="str">
        <f>IF(COUNTIF($A$2:A474,A474)=1,SUMIFS(Export!$M$2:$M$662,Export!$A$2:$A$662,Export!$A474),"")</f>
        <v/>
      </c>
      <c r="P474" t="str">
        <f>TEXT(Export!$B474,"ddd")</f>
        <v>Sat</v>
      </c>
      <c r="Q474">
        <f>1/COUNTIF(Export!$A$2:$A$662,Export!$A474)</f>
        <v>0.5</v>
      </c>
    </row>
    <row r="475" spans="1:17" x14ac:dyDescent="0.25">
      <c r="A475">
        <v>202092</v>
      </c>
      <c r="B475" s="5">
        <v>45487</v>
      </c>
      <c r="C475">
        <v>106857</v>
      </c>
      <c r="D475">
        <v>200549</v>
      </c>
      <c r="E475" t="s">
        <v>95</v>
      </c>
      <c r="F475" t="s">
        <v>94</v>
      </c>
      <c r="G475">
        <v>1</v>
      </c>
      <c r="H475" s="22">
        <v>18.989999999999998</v>
      </c>
      <c r="I475" t="s">
        <v>18</v>
      </c>
      <c r="J475" t="s">
        <v>99</v>
      </c>
      <c r="K475" s="23">
        <v>0.1</v>
      </c>
      <c r="L475" s="22">
        <v>1.899</v>
      </c>
      <c r="M475" s="24">
        <v>17.090999999999998</v>
      </c>
      <c r="N475">
        <v>2</v>
      </c>
      <c r="O475" s="24">
        <f>IF(COUNTIF($A$2:A475,A475)=1,SUMIFS(Export!$M$2:$M$662,Export!$A$2:$A$662,Export!$A475),"")</f>
        <v>53.081999999999994</v>
      </c>
      <c r="P475" t="str">
        <f>TEXT(Export!$B475,"ddd")</f>
        <v>Sun</v>
      </c>
      <c r="Q475">
        <f>1/COUNTIF(Export!$A$2:$A$662,Export!$A475)</f>
        <v>0.5</v>
      </c>
    </row>
    <row r="476" spans="1:17" x14ac:dyDescent="0.25">
      <c r="A476">
        <v>202092</v>
      </c>
      <c r="B476" s="5">
        <v>45487</v>
      </c>
      <c r="C476">
        <v>106857</v>
      </c>
      <c r="D476">
        <v>200555</v>
      </c>
      <c r="E476" t="s">
        <v>95</v>
      </c>
      <c r="F476" t="s">
        <v>115</v>
      </c>
      <c r="G476">
        <v>1</v>
      </c>
      <c r="H476" s="22">
        <v>39.99</v>
      </c>
      <c r="I476" t="s">
        <v>18</v>
      </c>
      <c r="J476" t="s">
        <v>99</v>
      </c>
      <c r="K476" s="23">
        <v>0.1</v>
      </c>
      <c r="L476" s="22">
        <v>3.9990000000000006</v>
      </c>
      <c r="M476" s="24">
        <v>35.991</v>
      </c>
      <c r="N476">
        <v>1</v>
      </c>
      <c r="O476" s="24" t="str">
        <f>IF(COUNTIF($A$2:A476,A476)=1,SUMIFS(Export!$M$2:$M$662,Export!$A$2:$A$662,Export!$A476),"")</f>
        <v/>
      </c>
      <c r="P476" t="str">
        <f>TEXT(Export!$B476,"ddd")</f>
        <v>Sun</v>
      </c>
      <c r="Q476">
        <f>1/COUNTIF(Export!$A$2:$A$662,Export!$A476)</f>
        <v>0.5</v>
      </c>
    </row>
    <row r="477" spans="1:17" x14ac:dyDescent="0.25">
      <c r="A477">
        <v>202093</v>
      </c>
      <c r="B477" s="5">
        <v>45491</v>
      </c>
      <c r="C477">
        <v>119666</v>
      </c>
      <c r="D477">
        <v>100250</v>
      </c>
      <c r="E477" t="s">
        <v>98</v>
      </c>
      <c r="F477" t="s">
        <v>51</v>
      </c>
      <c r="G477">
        <v>4</v>
      </c>
      <c r="H477" s="22">
        <v>189</v>
      </c>
      <c r="I477" t="s">
        <v>93</v>
      </c>
      <c r="J477" t="s">
        <v>6</v>
      </c>
      <c r="K477" s="23" t="s">
        <v>6</v>
      </c>
      <c r="L477" s="22">
        <v>0</v>
      </c>
      <c r="M477" s="24">
        <v>756</v>
      </c>
      <c r="N477">
        <v>2</v>
      </c>
      <c r="O477" s="24">
        <f>IF(COUNTIF($A$2:A477,A477)=1,SUMIFS(Export!$M$2:$M$662,Export!$A$2:$A$662,Export!$A477),"")</f>
        <v>756</v>
      </c>
      <c r="P477" t="str">
        <f>TEXT(Export!$B477,"ddd")</f>
        <v>Thu</v>
      </c>
      <c r="Q477">
        <f>1/COUNTIF(Export!$A$2:$A$662,Export!$A477)</f>
        <v>1</v>
      </c>
    </row>
    <row r="478" spans="1:17" x14ac:dyDescent="0.25">
      <c r="A478">
        <v>202094</v>
      </c>
      <c r="B478" s="5">
        <v>45490</v>
      </c>
      <c r="C478">
        <v>129958</v>
      </c>
      <c r="D478">
        <v>300185</v>
      </c>
      <c r="E478" t="s">
        <v>92</v>
      </c>
      <c r="F478" t="s">
        <v>101</v>
      </c>
      <c r="G478">
        <v>4</v>
      </c>
      <c r="H478" s="22">
        <v>29.99</v>
      </c>
      <c r="I478" t="s">
        <v>18</v>
      </c>
      <c r="J478" t="s">
        <v>99</v>
      </c>
      <c r="K478" s="23">
        <v>0.1</v>
      </c>
      <c r="L478" s="22">
        <v>11.996</v>
      </c>
      <c r="M478" s="24">
        <v>107.964</v>
      </c>
      <c r="N478">
        <v>1</v>
      </c>
      <c r="O478" s="24">
        <f>IF(COUNTIF($A$2:A478,A478)=1,SUMIFS(Export!$M$2:$M$662,Export!$A$2:$A$662,Export!$A478),"")</f>
        <v>107.964</v>
      </c>
      <c r="P478" t="str">
        <f>TEXT(Export!$B478,"ddd")</f>
        <v>Wed</v>
      </c>
      <c r="Q478">
        <f>1/COUNTIF(Export!$A$2:$A$662,Export!$A478)</f>
        <v>1</v>
      </c>
    </row>
    <row r="479" spans="1:17" x14ac:dyDescent="0.25">
      <c r="A479">
        <v>202095</v>
      </c>
      <c r="B479" s="5">
        <v>45487</v>
      </c>
      <c r="C479">
        <v>116424</v>
      </c>
      <c r="D479">
        <v>200549</v>
      </c>
      <c r="E479" t="s">
        <v>95</v>
      </c>
      <c r="F479" t="s">
        <v>94</v>
      </c>
      <c r="G479">
        <v>1</v>
      </c>
      <c r="H479" s="22">
        <v>18.989999999999998</v>
      </c>
      <c r="I479" t="s">
        <v>93</v>
      </c>
      <c r="J479" t="s">
        <v>6</v>
      </c>
      <c r="K479" s="23" t="s">
        <v>6</v>
      </c>
      <c r="L479" s="22">
        <v>0</v>
      </c>
      <c r="M479" s="24">
        <v>18.989999999999998</v>
      </c>
      <c r="N479">
        <v>3</v>
      </c>
      <c r="O479" s="24">
        <f>IF(COUNTIF($A$2:A479,A479)=1,SUMIFS(Export!$M$2:$M$662,Export!$A$2:$A$662,Export!$A479),"")</f>
        <v>18.989999999999998</v>
      </c>
      <c r="P479" t="str">
        <f>TEXT(Export!$B479,"ddd")</f>
        <v>Sun</v>
      </c>
      <c r="Q479">
        <f>1/COUNTIF(Export!$A$2:$A$662,Export!$A479)</f>
        <v>1</v>
      </c>
    </row>
    <row r="480" spans="1:17" x14ac:dyDescent="0.25">
      <c r="A480">
        <v>202096</v>
      </c>
      <c r="B480" s="5">
        <v>45485</v>
      </c>
      <c r="C480">
        <v>120464</v>
      </c>
      <c r="D480">
        <v>300191</v>
      </c>
      <c r="E480" t="s">
        <v>92</v>
      </c>
      <c r="F480" t="s">
        <v>103</v>
      </c>
      <c r="G480">
        <v>3</v>
      </c>
      <c r="H480" s="22">
        <v>21.99</v>
      </c>
      <c r="I480" t="s">
        <v>93</v>
      </c>
      <c r="J480" t="s">
        <v>6</v>
      </c>
      <c r="K480" s="23" t="s">
        <v>6</v>
      </c>
      <c r="L480" s="22">
        <v>0</v>
      </c>
      <c r="M480" s="24">
        <v>65.97</v>
      </c>
      <c r="N480">
        <v>2</v>
      </c>
      <c r="O480" s="24">
        <f>IF(COUNTIF($A$2:A480,A480)=1,SUMIFS(Export!$M$2:$M$662,Export!$A$2:$A$662,Export!$A480),"")</f>
        <v>130.95999999999998</v>
      </c>
      <c r="P480" t="str">
        <f>TEXT(Export!$B480,"ddd")</f>
        <v>Fri</v>
      </c>
      <c r="Q480">
        <f>1/COUNTIF(Export!$A$2:$A$662,Export!$A480)</f>
        <v>0.5</v>
      </c>
    </row>
    <row r="481" spans="1:17" x14ac:dyDescent="0.25">
      <c r="A481">
        <v>202096</v>
      </c>
      <c r="B481" s="5">
        <v>45485</v>
      </c>
      <c r="C481">
        <v>120464</v>
      </c>
      <c r="D481">
        <v>200556</v>
      </c>
      <c r="E481" t="s">
        <v>95</v>
      </c>
      <c r="F481" t="s">
        <v>96</v>
      </c>
      <c r="G481">
        <v>1</v>
      </c>
      <c r="H481" s="22">
        <v>64.989999999999995</v>
      </c>
      <c r="I481" t="s">
        <v>93</v>
      </c>
      <c r="J481" t="s">
        <v>6</v>
      </c>
      <c r="K481" s="23" t="s">
        <v>6</v>
      </c>
      <c r="L481" s="22">
        <v>0</v>
      </c>
      <c r="M481" s="24">
        <v>64.989999999999995</v>
      </c>
      <c r="N481">
        <v>3</v>
      </c>
      <c r="O481" s="24" t="str">
        <f>IF(COUNTIF($A$2:A481,A481)=1,SUMIFS(Export!$M$2:$M$662,Export!$A$2:$A$662,Export!$A481),"")</f>
        <v/>
      </c>
      <c r="P481" t="str">
        <f>TEXT(Export!$B481,"ddd")</f>
        <v>Fri</v>
      </c>
      <c r="Q481">
        <f>1/COUNTIF(Export!$A$2:$A$662,Export!$A481)</f>
        <v>0.5</v>
      </c>
    </row>
    <row r="482" spans="1:17" x14ac:dyDescent="0.25">
      <c r="A482">
        <v>202097</v>
      </c>
      <c r="B482" s="5">
        <v>45484</v>
      </c>
      <c r="C482">
        <v>112664</v>
      </c>
      <c r="D482">
        <v>200556</v>
      </c>
      <c r="E482" t="s">
        <v>95</v>
      </c>
      <c r="F482" t="s">
        <v>96</v>
      </c>
      <c r="G482">
        <v>1</v>
      </c>
      <c r="H482" s="22">
        <v>64.989999999999995</v>
      </c>
      <c r="I482" t="s">
        <v>18</v>
      </c>
      <c r="J482" t="s">
        <v>99</v>
      </c>
      <c r="K482" s="23">
        <v>0.1</v>
      </c>
      <c r="L482" s="22">
        <v>6.4989999999999997</v>
      </c>
      <c r="M482" s="24">
        <v>58.490999999999993</v>
      </c>
      <c r="N482">
        <v>3</v>
      </c>
      <c r="O482" s="24">
        <f>IF(COUNTIF($A$2:A482,A482)=1,SUMIFS(Export!$M$2:$M$662,Export!$A$2:$A$662,Export!$A482),"")</f>
        <v>58.490999999999993</v>
      </c>
      <c r="P482" t="str">
        <f>TEXT(Export!$B482,"ddd")</f>
        <v>Thu</v>
      </c>
      <c r="Q482">
        <f>1/COUNTIF(Export!$A$2:$A$662,Export!$A482)</f>
        <v>1</v>
      </c>
    </row>
    <row r="483" spans="1:17" x14ac:dyDescent="0.25">
      <c r="A483">
        <v>202098</v>
      </c>
      <c r="B483" s="5">
        <v>45487</v>
      </c>
      <c r="C483">
        <v>105662</v>
      </c>
      <c r="D483">
        <v>300187</v>
      </c>
      <c r="E483" t="s">
        <v>92</v>
      </c>
      <c r="F483" t="s">
        <v>110</v>
      </c>
      <c r="G483">
        <v>1</v>
      </c>
      <c r="H483" s="22">
        <v>54.99</v>
      </c>
      <c r="I483" t="s">
        <v>93</v>
      </c>
      <c r="J483" t="s">
        <v>6</v>
      </c>
      <c r="K483" s="23" t="s">
        <v>6</v>
      </c>
      <c r="L483" s="22">
        <v>0</v>
      </c>
      <c r="M483" s="24">
        <v>54.99</v>
      </c>
      <c r="N483">
        <v>4</v>
      </c>
      <c r="O483" s="24">
        <f>IF(COUNTIF($A$2:A483,A483)=1,SUMIFS(Export!$M$2:$M$662,Export!$A$2:$A$662,Export!$A483),"")</f>
        <v>164.97</v>
      </c>
      <c r="P483" t="str">
        <f>TEXT(Export!$B483,"ddd")</f>
        <v>Sun</v>
      </c>
      <c r="Q483">
        <f>1/COUNTIF(Export!$A$2:$A$662,Export!$A483)</f>
        <v>0.5</v>
      </c>
    </row>
    <row r="484" spans="1:17" x14ac:dyDescent="0.25">
      <c r="A484">
        <v>202098</v>
      </c>
      <c r="B484" s="5">
        <v>45487</v>
      </c>
      <c r="C484">
        <v>105662</v>
      </c>
      <c r="D484">
        <v>300187</v>
      </c>
      <c r="E484" t="s">
        <v>92</v>
      </c>
      <c r="F484" t="s">
        <v>110</v>
      </c>
      <c r="G484">
        <v>2</v>
      </c>
      <c r="H484" s="22">
        <v>54.99</v>
      </c>
      <c r="I484" t="s">
        <v>93</v>
      </c>
      <c r="J484" t="s">
        <v>6</v>
      </c>
      <c r="K484" s="23" t="s">
        <v>6</v>
      </c>
      <c r="L484" s="22">
        <v>0</v>
      </c>
      <c r="M484" s="24">
        <v>109.98</v>
      </c>
      <c r="N484">
        <v>4</v>
      </c>
      <c r="O484" s="24" t="str">
        <f>IF(COUNTIF($A$2:A484,A484)=1,SUMIFS(Export!$M$2:$M$662,Export!$A$2:$A$662,Export!$A484),"")</f>
        <v/>
      </c>
      <c r="P484" t="str">
        <f>TEXT(Export!$B484,"ddd")</f>
        <v>Sun</v>
      </c>
      <c r="Q484">
        <f>1/COUNTIF(Export!$A$2:$A$662,Export!$A484)</f>
        <v>0.5</v>
      </c>
    </row>
    <row r="485" spans="1:17" x14ac:dyDescent="0.25">
      <c r="A485">
        <v>202099</v>
      </c>
      <c r="B485" s="5">
        <v>45484</v>
      </c>
      <c r="C485">
        <v>102537</v>
      </c>
      <c r="D485">
        <v>300187</v>
      </c>
      <c r="E485" t="s">
        <v>92</v>
      </c>
      <c r="F485" t="s">
        <v>110</v>
      </c>
      <c r="G485">
        <v>1</v>
      </c>
      <c r="H485" s="22">
        <v>54.99</v>
      </c>
      <c r="I485" t="s">
        <v>93</v>
      </c>
      <c r="J485" t="s">
        <v>6</v>
      </c>
      <c r="K485" s="23" t="s">
        <v>6</v>
      </c>
      <c r="L485" s="22">
        <v>0</v>
      </c>
      <c r="M485" s="24">
        <v>54.99</v>
      </c>
      <c r="N485">
        <v>4</v>
      </c>
      <c r="O485" s="24">
        <f>IF(COUNTIF($A$2:A485,A485)=1,SUMIFS(Export!$M$2:$M$662,Export!$A$2:$A$662,Export!$A485),"")</f>
        <v>4295.95</v>
      </c>
      <c r="P485" t="str">
        <f>TEXT(Export!$B485,"ddd")</f>
        <v>Thu</v>
      </c>
      <c r="Q485">
        <f>1/COUNTIF(Export!$A$2:$A$662,Export!$A485)</f>
        <v>0.2</v>
      </c>
    </row>
    <row r="486" spans="1:17" x14ac:dyDescent="0.25">
      <c r="A486">
        <v>202099</v>
      </c>
      <c r="B486" s="5">
        <v>45484</v>
      </c>
      <c r="C486">
        <v>102537</v>
      </c>
      <c r="D486">
        <v>200552</v>
      </c>
      <c r="E486" t="s">
        <v>95</v>
      </c>
      <c r="F486" t="s">
        <v>108</v>
      </c>
      <c r="G486">
        <v>4</v>
      </c>
      <c r="H486" s="22">
        <v>49.99</v>
      </c>
      <c r="I486" t="s">
        <v>93</v>
      </c>
      <c r="J486" t="s">
        <v>6</v>
      </c>
      <c r="K486" s="23" t="s">
        <v>6</v>
      </c>
      <c r="L486" s="22">
        <v>0</v>
      </c>
      <c r="M486" s="24">
        <v>199.96</v>
      </c>
      <c r="N486">
        <v>4</v>
      </c>
      <c r="O486" s="24" t="str">
        <f>IF(COUNTIF($A$2:A486,A486)=1,SUMIFS(Export!$M$2:$M$662,Export!$A$2:$A$662,Export!$A486),"")</f>
        <v/>
      </c>
      <c r="P486" t="str">
        <f>TEXT(Export!$B486,"ddd")</f>
        <v>Thu</v>
      </c>
      <c r="Q486">
        <f>1/COUNTIF(Export!$A$2:$A$662,Export!$A486)</f>
        <v>0.2</v>
      </c>
    </row>
    <row r="487" spans="1:17" x14ac:dyDescent="0.25">
      <c r="A487">
        <v>202099</v>
      </c>
      <c r="B487" s="5">
        <v>45484</v>
      </c>
      <c r="C487">
        <v>102537</v>
      </c>
      <c r="D487">
        <v>100252</v>
      </c>
      <c r="E487" t="s">
        <v>98</v>
      </c>
      <c r="F487" t="s">
        <v>33</v>
      </c>
      <c r="G487">
        <v>1</v>
      </c>
      <c r="H487" s="22">
        <v>449</v>
      </c>
      <c r="I487" t="s">
        <v>93</v>
      </c>
      <c r="J487" t="s">
        <v>6</v>
      </c>
      <c r="K487" s="23" t="s">
        <v>6</v>
      </c>
      <c r="L487" s="22">
        <v>0</v>
      </c>
      <c r="M487" s="24">
        <v>449</v>
      </c>
      <c r="N487">
        <v>2</v>
      </c>
      <c r="O487" s="24" t="str">
        <f>IF(COUNTIF($A$2:A487,A487)=1,SUMIFS(Export!$M$2:$M$662,Export!$A$2:$A$662,Export!$A487),"")</f>
        <v/>
      </c>
      <c r="P487" t="str">
        <f>TEXT(Export!$B487,"ddd")</f>
        <v>Thu</v>
      </c>
      <c r="Q487">
        <f>1/COUNTIF(Export!$A$2:$A$662,Export!$A487)</f>
        <v>0.2</v>
      </c>
    </row>
    <row r="488" spans="1:17" x14ac:dyDescent="0.25">
      <c r="A488">
        <v>202099</v>
      </c>
      <c r="B488" s="5">
        <v>45484</v>
      </c>
      <c r="C488">
        <v>102537</v>
      </c>
      <c r="D488">
        <v>100252</v>
      </c>
      <c r="E488" t="s">
        <v>98</v>
      </c>
      <c r="F488" t="s">
        <v>33</v>
      </c>
      <c r="G488">
        <v>3</v>
      </c>
      <c r="H488" s="22">
        <v>449</v>
      </c>
      <c r="I488" t="s">
        <v>93</v>
      </c>
      <c r="J488" t="s">
        <v>6</v>
      </c>
      <c r="K488" s="23" t="s">
        <v>6</v>
      </c>
      <c r="L488" s="22">
        <v>0</v>
      </c>
      <c r="M488" s="24">
        <v>1347</v>
      </c>
      <c r="N488">
        <v>3</v>
      </c>
      <c r="O488" s="24" t="str">
        <f>IF(COUNTIF($A$2:A488,A488)=1,SUMIFS(Export!$M$2:$M$662,Export!$A$2:$A$662,Export!$A488),"")</f>
        <v/>
      </c>
      <c r="P488" t="str">
        <f>TEXT(Export!$B488,"ddd")</f>
        <v>Thu</v>
      </c>
      <c r="Q488">
        <f>1/COUNTIF(Export!$A$2:$A$662,Export!$A488)</f>
        <v>0.2</v>
      </c>
    </row>
    <row r="489" spans="1:17" x14ac:dyDescent="0.25">
      <c r="A489">
        <v>202099</v>
      </c>
      <c r="B489" s="5">
        <v>45484</v>
      </c>
      <c r="C489">
        <v>102537</v>
      </c>
      <c r="D489">
        <v>100252</v>
      </c>
      <c r="E489" t="s">
        <v>98</v>
      </c>
      <c r="F489" t="s">
        <v>33</v>
      </c>
      <c r="G489">
        <v>5</v>
      </c>
      <c r="H489" s="22">
        <v>449</v>
      </c>
      <c r="I489" t="s">
        <v>93</v>
      </c>
      <c r="J489" t="s">
        <v>6</v>
      </c>
      <c r="K489" s="23" t="s">
        <v>6</v>
      </c>
      <c r="L489" s="22">
        <v>0</v>
      </c>
      <c r="M489" s="24">
        <v>2245</v>
      </c>
      <c r="N489">
        <v>6</v>
      </c>
      <c r="O489" s="24" t="str">
        <f>IF(COUNTIF($A$2:A489,A489)=1,SUMIFS(Export!$M$2:$M$662,Export!$A$2:$A$662,Export!$A489),"")</f>
        <v/>
      </c>
      <c r="P489" t="str">
        <f>TEXT(Export!$B489,"ddd")</f>
        <v>Thu</v>
      </c>
      <c r="Q489">
        <f>1/COUNTIF(Export!$A$2:$A$662,Export!$A489)</f>
        <v>0.2</v>
      </c>
    </row>
    <row r="490" spans="1:17" x14ac:dyDescent="0.25">
      <c r="A490">
        <v>202100</v>
      </c>
      <c r="B490" s="5">
        <v>45494</v>
      </c>
      <c r="C490">
        <v>131585</v>
      </c>
      <c r="D490">
        <v>300187</v>
      </c>
      <c r="E490" t="s">
        <v>92</v>
      </c>
      <c r="F490" t="s">
        <v>110</v>
      </c>
      <c r="G490">
        <v>1</v>
      </c>
      <c r="H490" s="22">
        <v>54.99</v>
      </c>
      <c r="I490" t="s">
        <v>93</v>
      </c>
      <c r="J490" t="s">
        <v>6</v>
      </c>
      <c r="K490" s="23" t="s">
        <v>6</v>
      </c>
      <c r="L490" s="22">
        <v>0</v>
      </c>
      <c r="M490" s="24">
        <v>54.99</v>
      </c>
      <c r="N490">
        <v>4</v>
      </c>
      <c r="O490" s="24">
        <f>IF(COUNTIF($A$2:A490,A490)=1,SUMIFS(Export!$M$2:$M$662,Export!$A$2:$A$662,Export!$A490),"")</f>
        <v>54.99</v>
      </c>
      <c r="P490" t="str">
        <f>TEXT(Export!$B490,"ddd")</f>
        <v>Sun</v>
      </c>
      <c r="Q490">
        <f>1/COUNTIF(Export!$A$2:$A$662,Export!$A490)</f>
        <v>1</v>
      </c>
    </row>
    <row r="491" spans="1:17" x14ac:dyDescent="0.25">
      <c r="A491">
        <v>202101</v>
      </c>
      <c r="B491" s="5">
        <v>45483</v>
      </c>
      <c r="C491">
        <v>112165</v>
      </c>
      <c r="D491">
        <v>100250</v>
      </c>
      <c r="E491" t="s">
        <v>98</v>
      </c>
      <c r="F491" t="s">
        <v>51</v>
      </c>
      <c r="G491">
        <v>1</v>
      </c>
      <c r="H491" s="22">
        <v>189</v>
      </c>
      <c r="I491" t="s">
        <v>93</v>
      </c>
      <c r="J491" t="s">
        <v>6</v>
      </c>
      <c r="K491" s="23" t="s">
        <v>6</v>
      </c>
      <c r="L491" s="22">
        <v>0</v>
      </c>
      <c r="M491" s="24">
        <v>189</v>
      </c>
      <c r="N491">
        <v>7</v>
      </c>
      <c r="O491" s="24">
        <f>IF(COUNTIF($A$2:A491,A491)=1,SUMIFS(Export!$M$2:$M$662,Export!$A$2:$A$662,Export!$A491),"")</f>
        <v>189</v>
      </c>
      <c r="P491" t="str">
        <f>TEXT(Export!$B491,"ddd")</f>
        <v>Wed</v>
      </c>
      <c r="Q491">
        <f>1/COUNTIF(Export!$A$2:$A$662,Export!$A491)</f>
        <v>1</v>
      </c>
    </row>
    <row r="492" spans="1:17" x14ac:dyDescent="0.25">
      <c r="A492">
        <v>202102</v>
      </c>
      <c r="B492" s="5">
        <v>45486</v>
      </c>
      <c r="C492">
        <v>107197</v>
      </c>
      <c r="D492">
        <v>200549</v>
      </c>
      <c r="E492" t="s">
        <v>95</v>
      </c>
      <c r="F492" t="s">
        <v>94</v>
      </c>
      <c r="G492">
        <v>1</v>
      </c>
      <c r="H492" s="22">
        <v>18.989999999999998</v>
      </c>
      <c r="I492" t="s">
        <v>18</v>
      </c>
      <c r="J492" t="s">
        <v>99</v>
      </c>
      <c r="K492" s="23">
        <v>0.1</v>
      </c>
      <c r="L492" s="22">
        <v>1.899</v>
      </c>
      <c r="M492" s="24">
        <v>17.090999999999998</v>
      </c>
      <c r="N492">
        <v>2</v>
      </c>
      <c r="O492" s="24">
        <f>IF(COUNTIF($A$2:A492,A492)=1,SUMIFS(Export!$M$2:$M$662,Export!$A$2:$A$662,Export!$A492),"")</f>
        <v>1211.364</v>
      </c>
      <c r="P492" t="str">
        <f>TEXT(Export!$B492,"ddd")</f>
        <v>Sat</v>
      </c>
      <c r="Q492">
        <f>1/COUNTIF(Export!$A$2:$A$662,Export!$A492)</f>
        <v>0.2</v>
      </c>
    </row>
    <row r="493" spans="1:17" x14ac:dyDescent="0.25">
      <c r="A493">
        <v>202102</v>
      </c>
      <c r="B493" s="5">
        <v>45486</v>
      </c>
      <c r="C493">
        <v>107197</v>
      </c>
      <c r="D493">
        <v>100252</v>
      </c>
      <c r="E493" t="s">
        <v>98</v>
      </c>
      <c r="F493" t="s">
        <v>33</v>
      </c>
      <c r="G493">
        <v>1</v>
      </c>
      <c r="H493" s="22">
        <v>449</v>
      </c>
      <c r="I493" t="s">
        <v>18</v>
      </c>
      <c r="J493" t="s">
        <v>99</v>
      </c>
      <c r="K493" s="23">
        <v>0.1</v>
      </c>
      <c r="L493" s="22">
        <v>44.900000000000006</v>
      </c>
      <c r="M493" s="24">
        <v>404.1</v>
      </c>
      <c r="N493">
        <v>7</v>
      </c>
      <c r="O493" s="24" t="str">
        <f>IF(COUNTIF($A$2:A493,A493)=1,SUMIFS(Export!$M$2:$M$662,Export!$A$2:$A$662,Export!$A493),"")</f>
        <v/>
      </c>
      <c r="P493" t="str">
        <f>TEXT(Export!$B493,"ddd")</f>
        <v>Sat</v>
      </c>
      <c r="Q493">
        <f>1/COUNTIF(Export!$A$2:$A$662,Export!$A493)</f>
        <v>0.2</v>
      </c>
    </row>
    <row r="494" spans="1:17" x14ac:dyDescent="0.25">
      <c r="A494">
        <v>202102</v>
      </c>
      <c r="B494" s="5">
        <v>45486</v>
      </c>
      <c r="C494">
        <v>107197</v>
      </c>
      <c r="D494">
        <v>100254</v>
      </c>
      <c r="E494" t="s">
        <v>98</v>
      </c>
      <c r="F494" t="s">
        <v>35</v>
      </c>
      <c r="G494">
        <v>1</v>
      </c>
      <c r="H494" s="22">
        <v>799</v>
      </c>
      <c r="I494" t="s">
        <v>18</v>
      </c>
      <c r="J494" t="s">
        <v>99</v>
      </c>
      <c r="K494" s="23">
        <v>0.1</v>
      </c>
      <c r="L494" s="22">
        <v>79.900000000000006</v>
      </c>
      <c r="M494" s="24">
        <v>719.1</v>
      </c>
      <c r="N494">
        <v>5</v>
      </c>
      <c r="O494" s="24" t="str">
        <f>IF(COUNTIF($A$2:A494,A494)=1,SUMIFS(Export!$M$2:$M$662,Export!$A$2:$A$662,Export!$A494),"")</f>
        <v/>
      </c>
      <c r="P494" t="str">
        <f>TEXT(Export!$B494,"ddd")</f>
        <v>Sat</v>
      </c>
      <c r="Q494">
        <f>1/COUNTIF(Export!$A$2:$A$662,Export!$A494)</f>
        <v>0.2</v>
      </c>
    </row>
    <row r="495" spans="1:17" x14ac:dyDescent="0.25">
      <c r="A495">
        <v>202102</v>
      </c>
      <c r="B495" s="5">
        <v>45486</v>
      </c>
      <c r="C495">
        <v>107197</v>
      </c>
      <c r="D495">
        <v>200549</v>
      </c>
      <c r="E495" t="s">
        <v>95</v>
      </c>
      <c r="F495" t="s">
        <v>94</v>
      </c>
      <c r="G495">
        <v>1</v>
      </c>
      <c r="H495" s="22">
        <v>18.989999999999998</v>
      </c>
      <c r="I495" t="s">
        <v>18</v>
      </c>
      <c r="J495" t="s">
        <v>99</v>
      </c>
      <c r="K495" s="23">
        <v>0.1</v>
      </c>
      <c r="L495" s="22">
        <v>1.899</v>
      </c>
      <c r="M495" s="24">
        <v>17.090999999999998</v>
      </c>
      <c r="N495">
        <v>2</v>
      </c>
      <c r="O495" s="24" t="str">
        <f>IF(COUNTIF($A$2:A495,A495)=1,SUMIFS(Export!$M$2:$M$662,Export!$A$2:$A$662,Export!$A495),"")</f>
        <v/>
      </c>
      <c r="P495" t="str">
        <f>TEXT(Export!$B495,"ddd")</f>
        <v>Sat</v>
      </c>
      <c r="Q495">
        <f>1/COUNTIF(Export!$A$2:$A$662,Export!$A495)</f>
        <v>0.2</v>
      </c>
    </row>
    <row r="496" spans="1:17" x14ac:dyDescent="0.25">
      <c r="A496">
        <v>202102</v>
      </c>
      <c r="B496" s="5">
        <v>45486</v>
      </c>
      <c r="C496">
        <v>107197</v>
      </c>
      <c r="D496">
        <v>300185</v>
      </c>
      <c r="E496" t="s">
        <v>92</v>
      </c>
      <c r="F496" t="s">
        <v>101</v>
      </c>
      <c r="G496">
        <v>2</v>
      </c>
      <c r="H496" s="22">
        <v>29.99</v>
      </c>
      <c r="I496" t="s">
        <v>18</v>
      </c>
      <c r="J496" t="s">
        <v>99</v>
      </c>
      <c r="K496" s="23">
        <v>0.1</v>
      </c>
      <c r="L496" s="22">
        <v>5.9980000000000002</v>
      </c>
      <c r="M496" s="24">
        <v>53.981999999999999</v>
      </c>
      <c r="N496">
        <v>3</v>
      </c>
      <c r="O496" s="24" t="str">
        <f>IF(COUNTIF($A$2:A496,A496)=1,SUMIFS(Export!$M$2:$M$662,Export!$A$2:$A$662,Export!$A496),"")</f>
        <v/>
      </c>
      <c r="P496" t="str">
        <f>TEXT(Export!$B496,"ddd")</f>
        <v>Sat</v>
      </c>
      <c r="Q496">
        <f>1/COUNTIF(Export!$A$2:$A$662,Export!$A496)</f>
        <v>0.2</v>
      </c>
    </row>
    <row r="497" spans="1:17" x14ac:dyDescent="0.25">
      <c r="A497">
        <v>202103</v>
      </c>
      <c r="B497" s="5">
        <v>45485</v>
      </c>
      <c r="C497">
        <v>118641</v>
      </c>
      <c r="D497">
        <v>200559</v>
      </c>
      <c r="E497" t="s">
        <v>95</v>
      </c>
      <c r="F497" t="s">
        <v>97</v>
      </c>
      <c r="G497">
        <v>1</v>
      </c>
      <c r="H497" s="22">
        <v>59.99</v>
      </c>
      <c r="I497" t="s">
        <v>93</v>
      </c>
      <c r="J497" t="s">
        <v>6</v>
      </c>
      <c r="K497" s="23" t="s">
        <v>6</v>
      </c>
      <c r="L497" s="22">
        <v>0</v>
      </c>
      <c r="M497" s="24">
        <v>59.99</v>
      </c>
      <c r="N497">
        <v>3</v>
      </c>
      <c r="O497" s="24">
        <f>IF(COUNTIF($A$2:A497,A497)=1,SUMIFS(Export!$M$2:$M$662,Export!$A$2:$A$662,Export!$A497),"")</f>
        <v>1890.97</v>
      </c>
      <c r="P497" t="str">
        <f>TEXT(Export!$B497,"ddd")</f>
        <v>Fri</v>
      </c>
      <c r="Q497">
        <f>1/COUNTIF(Export!$A$2:$A$662,Export!$A497)</f>
        <v>0.25</v>
      </c>
    </row>
    <row r="498" spans="1:17" x14ac:dyDescent="0.25">
      <c r="A498">
        <v>202103</v>
      </c>
      <c r="B498" s="5">
        <v>45485</v>
      </c>
      <c r="C498">
        <v>118641</v>
      </c>
      <c r="D498">
        <v>100254</v>
      </c>
      <c r="E498" t="s">
        <v>98</v>
      </c>
      <c r="F498" t="s">
        <v>35</v>
      </c>
      <c r="G498">
        <v>2</v>
      </c>
      <c r="H498" s="22">
        <v>799</v>
      </c>
      <c r="I498" t="s">
        <v>93</v>
      </c>
      <c r="J498" t="s">
        <v>6</v>
      </c>
      <c r="K498" s="23" t="s">
        <v>6</v>
      </c>
      <c r="L498" s="22">
        <v>0</v>
      </c>
      <c r="M498" s="24">
        <v>1598</v>
      </c>
      <c r="N498">
        <v>5</v>
      </c>
      <c r="O498" s="24" t="str">
        <f>IF(COUNTIF($A$2:A498,A498)=1,SUMIFS(Export!$M$2:$M$662,Export!$A$2:$A$662,Export!$A498),"")</f>
        <v/>
      </c>
      <c r="P498" t="str">
        <f>TEXT(Export!$B498,"ddd")</f>
        <v>Fri</v>
      </c>
      <c r="Q498">
        <f>1/COUNTIF(Export!$A$2:$A$662,Export!$A498)</f>
        <v>0.25</v>
      </c>
    </row>
    <row r="499" spans="1:17" x14ac:dyDescent="0.25">
      <c r="A499">
        <v>202103</v>
      </c>
      <c r="B499" s="5">
        <v>45485</v>
      </c>
      <c r="C499">
        <v>118641</v>
      </c>
      <c r="D499">
        <v>100250</v>
      </c>
      <c r="E499" t="s">
        <v>98</v>
      </c>
      <c r="F499" t="s">
        <v>51</v>
      </c>
      <c r="G499">
        <v>1</v>
      </c>
      <c r="H499" s="22">
        <v>189</v>
      </c>
      <c r="I499" t="s">
        <v>93</v>
      </c>
      <c r="J499" t="s">
        <v>6</v>
      </c>
      <c r="K499" s="23" t="s">
        <v>6</v>
      </c>
      <c r="L499" s="22">
        <v>0</v>
      </c>
      <c r="M499" s="24">
        <v>189</v>
      </c>
      <c r="N499">
        <v>5</v>
      </c>
      <c r="O499" s="24" t="str">
        <f>IF(COUNTIF($A$2:A499,A499)=1,SUMIFS(Export!$M$2:$M$662,Export!$A$2:$A$662,Export!$A499),"")</f>
        <v/>
      </c>
      <c r="P499" t="str">
        <f>TEXT(Export!$B499,"ddd")</f>
        <v>Fri</v>
      </c>
      <c r="Q499">
        <f>1/COUNTIF(Export!$A$2:$A$662,Export!$A499)</f>
        <v>0.25</v>
      </c>
    </row>
    <row r="500" spans="1:17" x14ac:dyDescent="0.25">
      <c r="A500">
        <v>202103</v>
      </c>
      <c r="B500" s="5">
        <v>45485</v>
      </c>
      <c r="C500">
        <v>118641</v>
      </c>
      <c r="D500">
        <v>300191</v>
      </c>
      <c r="E500" t="s">
        <v>92</v>
      </c>
      <c r="F500" t="s">
        <v>103</v>
      </c>
      <c r="G500">
        <v>2</v>
      </c>
      <c r="H500" s="22">
        <v>21.99</v>
      </c>
      <c r="I500" t="s">
        <v>93</v>
      </c>
      <c r="J500" t="s">
        <v>6</v>
      </c>
      <c r="K500" s="23" t="s">
        <v>6</v>
      </c>
      <c r="L500" s="22">
        <v>0</v>
      </c>
      <c r="M500" s="24">
        <v>43.98</v>
      </c>
      <c r="N500">
        <v>1</v>
      </c>
      <c r="O500" s="24" t="str">
        <f>IF(COUNTIF($A$2:A500,A500)=1,SUMIFS(Export!$M$2:$M$662,Export!$A$2:$A$662,Export!$A500),"")</f>
        <v/>
      </c>
      <c r="P500" t="str">
        <f>TEXT(Export!$B500,"ddd")</f>
        <v>Fri</v>
      </c>
      <c r="Q500">
        <f>1/COUNTIF(Export!$A$2:$A$662,Export!$A500)</f>
        <v>0.25</v>
      </c>
    </row>
    <row r="501" spans="1:17" x14ac:dyDescent="0.25">
      <c r="A501">
        <v>202104</v>
      </c>
      <c r="B501" s="5">
        <v>45485</v>
      </c>
      <c r="C501">
        <v>129955</v>
      </c>
      <c r="D501">
        <v>300191</v>
      </c>
      <c r="E501" t="s">
        <v>92</v>
      </c>
      <c r="F501" t="s">
        <v>103</v>
      </c>
      <c r="G501">
        <v>1</v>
      </c>
      <c r="H501" s="22">
        <v>21.99</v>
      </c>
      <c r="I501" t="s">
        <v>93</v>
      </c>
      <c r="J501" t="s">
        <v>6</v>
      </c>
      <c r="K501" s="23" t="s">
        <v>6</v>
      </c>
      <c r="L501" s="22">
        <v>0</v>
      </c>
      <c r="M501" s="24">
        <v>21.99</v>
      </c>
      <c r="N501">
        <v>1</v>
      </c>
      <c r="O501" s="24">
        <f>IF(COUNTIF($A$2:A501,A501)=1,SUMIFS(Export!$M$2:$M$662,Export!$A$2:$A$662,Export!$A501),"")</f>
        <v>101.97999999999999</v>
      </c>
      <c r="P501" t="str">
        <f>TEXT(Export!$B501,"ddd")</f>
        <v>Fri</v>
      </c>
      <c r="Q501">
        <f>1/COUNTIF(Export!$A$2:$A$662,Export!$A501)</f>
        <v>0.5</v>
      </c>
    </row>
    <row r="502" spans="1:17" x14ac:dyDescent="0.25">
      <c r="A502">
        <v>202104</v>
      </c>
      <c r="B502" s="5">
        <v>45485</v>
      </c>
      <c r="C502">
        <v>129955</v>
      </c>
      <c r="D502">
        <v>200551</v>
      </c>
      <c r="E502" t="s">
        <v>95</v>
      </c>
      <c r="F502" t="s">
        <v>114</v>
      </c>
      <c r="G502">
        <v>1</v>
      </c>
      <c r="H502" s="22">
        <v>79.989999999999995</v>
      </c>
      <c r="I502" t="s">
        <v>93</v>
      </c>
      <c r="J502" t="s">
        <v>6</v>
      </c>
      <c r="K502" s="23" t="s">
        <v>6</v>
      </c>
      <c r="L502" s="22">
        <v>0</v>
      </c>
      <c r="M502" s="24">
        <v>79.989999999999995</v>
      </c>
      <c r="N502">
        <v>1</v>
      </c>
      <c r="O502" s="24" t="str">
        <f>IF(COUNTIF($A$2:A502,A502)=1,SUMIFS(Export!$M$2:$M$662,Export!$A$2:$A$662,Export!$A502),"")</f>
        <v/>
      </c>
      <c r="P502" t="str">
        <f>TEXT(Export!$B502,"ddd")</f>
        <v>Fri</v>
      </c>
      <c r="Q502">
        <f>1/COUNTIF(Export!$A$2:$A$662,Export!$A502)</f>
        <v>0.5</v>
      </c>
    </row>
    <row r="503" spans="1:17" x14ac:dyDescent="0.25">
      <c r="A503">
        <v>202105</v>
      </c>
      <c r="B503" s="5">
        <v>45485</v>
      </c>
      <c r="C503">
        <v>102594</v>
      </c>
      <c r="D503">
        <v>200552</v>
      </c>
      <c r="E503" t="s">
        <v>95</v>
      </c>
      <c r="F503" t="s">
        <v>108</v>
      </c>
      <c r="G503">
        <v>1</v>
      </c>
      <c r="H503" s="22">
        <v>49.99</v>
      </c>
      <c r="I503" t="s">
        <v>93</v>
      </c>
      <c r="J503" t="s">
        <v>6</v>
      </c>
      <c r="K503" s="23" t="s">
        <v>6</v>
      </c>
      <c r="L503" s="22">
        <v>0</v>
      </c>
      <c r="M503" s="24">
        <v>49.99</v>
      </c>
      <c r="N503">
        <v>4</v>
      </c>
      <c r="O503" s="24">
        <f>IF(COUNTIF($A$2:A503,A503)=1,SUMIFS(Export!$M$2:$M$662,Export!$A$2:$A$662,Export!$A503),"")</f>
        <v>3494.9799999999996</v>
      </c>
      <c r="P503" t="str">
        <f>TEXT(Export!$B503,"ddd")</f>
        <v>Fri</v>
      </c>
      <c r="Q503">
        <f>1/COUNTIF(Export!$A$2:$A$662,Export!$A503)</f>
        <v>0.25</v>
      </c>
    </row>
    <row r="504" spans="1:17" x14ac:dyDescent="0.25">
      <c r="A504">
        <v>202105</v>
      </c>
      <c r="B504" s="5">
        <v>45485</v>
      </c>
      <c r="C504">
        <v>102594</v>
      </c>
      <c r="D504">
        <v>100254</v>
      </c>
      <c r="E504" t="s">
        <v>98</v>
      </c>
      <c r="F504" t="s">
        <v>35</v>
      </c>
      <c r="G504">
        <v>4</v>
      </c>
      <c r="H504" s="22">
        <v>799</v>
      </c>
      <c r="I504" t="s">
        <v>93</v>
      </c>
      <c r="J504" t="s">
        <v>6</v>
      </c>
      <c r="K504" s="23" t="s">
        <v>6</v>
      </c>
      <c r="L504" s="22">
        <v>0</v>
      </c>
      <c r="M504" s="24">
        <v>3196</v>
      </c>
      <c r="N504">
        <v>3</v>
      </c>
      <c r="O504" s="24" t="str">
        <f>IF(COUNTIF($A$2:A504,A504)=1,SUMIFS(Export!$M$2:$M$662,Export!$A$2:$A$662,Export!$A504),"")</f>
        <v/>
      </c>
      <c r="P504" t="str">
        <f>TEXT(Export!$B504,"ddd")</f>
        <v>Fri</v>
      </c>
      <c r="Q504">
        <f>1/COUNTIF(Export!$A$2:$A$662,Export!$A504)</f>
        <v>0.25</v>
      </c>
    </row>
    <row r="505" spans="1:17" x14ac:dyDescent="0.25">
      <c r="A505">
        <v>202105</v>
      </c>
      <c r="B505" s="5">
        <v>45485</v>
      </c>
      <c r="C505">
        <v>102594</v>
      </c>
      <c r="D505">
        <v>200559</v>
      </c>
      <c r="E505" t="s">
        <v>95</v>
      </c>
      <c r="F505" t="s">
        <v>97</v>
      </c>
      <c r="G505">
        <v>1</v>
      </c>
      <c r="H505" s="22">
        <v>59.99</v>
      </c>
      <c r="I505" t="s">
        <v>93</v>
      </c>
      <c r="J505" t="s">
        <v>6</v>
      </c>
      <c r="K505" s="23" t="s">
        <v>6</v>
      </c>
      <c r="L505" s="22">
        <v>0</v>
      </c>
      <c r="M505" s="24">
        <v>59.99</v>
      </c>
      <c r="N505">
        <v>3</v>
      </c>
      <c r="O505" s="24" t="str">
        <f>IF(COUNTIF($A$2:A505,A505)=1,SUMIFS(Export!$M$2:$M$662,Export!$A$2:$A$662,Export!$A505),"")</f>
        <v/>
      </c>
      <c r="P505" t="str">
        <f>TEXT(Export!$B505,"ddd")</f>
        <v>Fri</v>
      </c>
      <c r="Q505">
        <f>1/COUNTIF(Export!$A$2:$A$662,Export!$A505)</f>
        <v>0.25</v>
      </c>
    </row>
    <row r="506" spans="1:17" x14ac:dyDescent="0.25">
      <c r="A506">
        <v>202105</v>
      </c>
      <c r="B506" s="5">
        <v>45485</v>
      </c>
      <c r="C506">
        <v>102594</v>
      </c>
      <c r="D506">
        <v>100250</v>
      </c>
      <c r="E506" t="s">
        <v>98</v>
      </c>
      <c r="F506" t="s">
        <v>51</v>
      </c>
      <c r="G506">
        <v>1</v>
      </c>
      <c r="H506" s="22">
        <v>189</v>
      </c>
      <c r="I506" t="s">
        <v>93</v>
      </c>
      <c r="J506" t="s">
        <v>6</v>
      </c>
      <c r="K506" s="23" t="s">
        <v>6</v>
      </c>
      <c r="L506" s="22">
        <v>0</v>
      </c>
      <c r="M506" s="24">
        <v>189</v>
      </c>
      <c r="N506">
        <v>3</v>
      </c>
      <c r="O506" s="24" t="str">
        <f>IF(COUNTIF($A$2:A506,A506)=1,SUMIFS(Export!$M$2:$M$662,Export!$A$2:$A$662,Export!$A506),"")</f>
        <v/>
      </c>
      <c r="P506" t="str">
        <f>TEXT(Export!$B506,"ddd")</f>
        <v>Fri</v>
      </c>
      <c r="Q506">
        <f>1/COUNTIF(Export!$A$2:$A$662,Export!$A506)</f>
        <v>0.25</v>
      </c>
    </row>
    <row r="507" spans="1:17" x14ac:dyDescent="0.25">
      <c r="A507">
        <v>202106</v>
      </c>
      <c r="B507" s="5">
        <v>45489</v>
      </c>
      <c r="C507">
        <v>106698</v>
      </c>
      <c r="D507">
        <v>200559</v>
      </c>
      <c r="E507" t="s">
        <v>95</v>
      </c>
      <c r="F507" t="s">
        <v>114</v>
      </c>
      <c r="G507">
        <v>1</v>
      </c>
      <c r="H507" s="22">
        <v>79.989999999999995</v>
      </c>
      <c r="I507" t="s">
        <v>93</v>
      </c>
      <c r="J507" t="s">
        <v>6</v>
      </c>
      <c r="K507" s="23" t="s">
        <v>6</v>
      </c>
      <c r="L507" s="22">
        <v>0</v>
      </c>
      <c r="M507" s="24">
        <v>59.99</v>
      </c>
      <c r="N507">
        <v>4</v>
      </c>
      <c r="O507" s="24">
        <f>IF(COUNTIF($A$2:A507,A507)=1,SUMIFS(Export!$M$2:$M$662,Export!$A$2:$A$662,Export!$A507),"")</f>
        <v>839.96</v>
      </c>
      <c r="P507" t="str">
        <f>TEXT(Export!$B507,"ddd")</f>
        <v>Tue</v>
      </c>
      <c r="Q507">
        <f>1/COUNTIF(Export!$A$2:$A$662,Export!$A507)</f>
        <v>0.2</v>
      </c>
    </row>
    <row r="508" spans="1:17" x14ac:dyDescent="0.25">
      <c r="A508">
        <v>202106</v>
      </c>
      <c r="B508" s="5">
        <v>45489</v>
      </c>
      <c r="C508">
        <v>106698</v>
      </c>
      <c r="D508">
        <v>100250</v>
      </c>
      <c r="E508" t="s">
        <v>98</v>
      </c>
      <c r="F508" t="s">
        <v>51</v>
      </c>
      <c r="G508">
        <v>1</v>
      </c>
      <c r="H508" s="22">
        <v>189</v>
      </c>
      <c r="I508" t="s">
        <v>93</v>
      </c>
      <c r="J508" t="s">
        <v>6</v>
      </c>
      <c r="K508" s="23" t="s">
        <v>6</v>
      </c>
      <c r="L508" s="22">
        <v>0</v>
      </c>
      <c r="M508" s="24">
        <v>189</v>
      </c>
      <c r="N508">
        <v>6</v>
      </c>
      <c r="O508" s="24" t="str">
        <f>IF(COUNTIF($A$2:A508,A508)=1,SUMIFS(Export!$M$2:$M$662,Export!$A$2:$A$662,Export!$A508),"")</f>
        <v/>
      </c>
      <c r="P508" t="str">
        <f>TEXT(Export!$B508,"ddd")</f>
        <v>Tue</v>
      </c>
      <c r="Q508">
        <f>1/COUNTIF(Export!$A$2:$A$662,Export!$A508)</f>
        <v>0.2</v>
      </c>
    </row>
    <row r="509" spans="1:17" x14ac:dyDescent="0.25">
      <c r="A509">
        <v>202106</v>
      </c>
      <c r="B509" s="5">
        <v>45489</v>
      </c>
      <c r="C509">
        <v>106698</v>
      </c>
      <c r="D509">
        <v>100252</v>
      </c>
      <c r="E509" t="s">
        <v>98</v>
      </c>
      <c r="F509" t="s">
        <v>33</v>
      </c>
      <c r="G509">
        <v>1</v>
      </c>
      <c r="H509" s="22">
        <v>449</v>
      </c>
      <c r="I509" t="s">
        <v>93</v>
      </c>
      <c r="J509" t="s">
        <v>6</v>
      </c>
      <c r="K509" s="23" t="s">
        <v>6</v>
      </c>
      <c r="L509" s="22">
        <v>0</v>
      </c>
      <c r="M509" s="24">
        <v>449</v>
      </c>
      <c r="N509">
        <v>7</v>
      </c>
      <c r="O509" s="24" t="str">
        <f>IF(COUNTIF($A$2:A509,A509)=1,SUMIFS(Export!$M$2:$M$662,Export!$A$2:$A$662,Export!$A509),"")</f>
        <v/>
      </c>
      <c r="P509" t="str">
        <f>TEXT(Export!$B509,"ddd")</f>
        <v>Tue</v>
      </c>
      <c r="Q509">
        <f>1/COUNTIF(Export!$A$2:$A$662,Export!$A509)</f>
        <v>0.2</v>
      </c>
    </row>
    <row r="510" spans="1:17" x14ac:dyDescent="0.25">
      <c r="A510">
        <v>202106</v>
      </c>
      <c r="B510" s="5">
        <v>45489</v>
      </c>
      <c r="C510">
        <v>106698</v>
      </c>
      <c r="D510">
        <v>200559</v>
      </c>
      <c r="E510" t="s">
        <v>95</v>
      </c>
      <c r="F510" t="s">
        <v>97</v>
      </c>
      <c r="G510">
        <v>2</v>
      </c>
      <c r="H510" s="22">
        <v>59.99</v>
      </c>
      <c r="I510" t="s">
        <v>93</v>
      </c>
      <c r="J510" t="s">
        <v>6</v>
      </c>
      <c r="K510" s="23" t="s">
        <v>6</v>
      </c>
      <c r="L510" s="22">
        <v>0</v>
      </c>
      <c r="M510" s="24">
        <v>119.98</v>
      </c>
      <c r="N510">
        <v>1</v>
      </c>
      <c r="O510" s="24" t="str">
        <f>IF(COUNTIF($A$2:A510,A510)=1,SUMIFS(Export!$M$2:$M$662,Export!$A$2:$A$662,Export!$A510),"")</f>
        <v/>
      </c>
      <c r="P510" t="str">
        <f>TEXT(Export!$B510,"ddd")</f>
        <v>Tue</v>
      </c>
      <c r="Q510">
        <f>1/COUNTIF(Export!$A$2:$A$662,Export!$A510)</f>
        <v>0.2</v>
      </c>
    </row>
    <row r="511" spans="1:17" x14ac:dyDescent="0.25">
      <c r="A511">
        <v>202106</v>
      </c>
      <c r="B511" s="5">
        <v>45489</v>
      </c>
      <c r="C511">
        <v>106698</v>
      </c>
      <c r="D511">
        <v>300191</v>
      </c>
      <c r="E511" t="s">
        <v>92</v>
      </c>
      <c r="F511" t="s">
        <v>103</v>
      </c>
      <c r="G511">
        <v>1</v>
      </c>
      <c r="H511" s="22">
        <v>21.99</v>
      </c>
      <c r="I511" t="s">
        <v>93</v>
      </c>
      <c r="J511" t="s">
        <v>6</v>
      </c>
      <c r="K511" s="23" t="s">
        <v>6</v>
      </c>
      <c r="L511" s="22">
        <v>0</v>
      </c>
      <c r="M511" s="24">
        <v>21.99</v>
      </c>
      <c r="N511">
        <v>4</v>
      </c>
      <c r="O511" s="24" t="str">
        <f>IF(COUNTIF($A$2:A511,A511)=1,SUMIFS(Export!$M$2:$M$662,Export!$A$2:$A$662,Export!$A511),"")</f>
        <v/>
      </c>
      <c r="P511" t="str">
        <f>TEXT(Export!$B511,"ddd")</f>
        <v>Tue</v>
      </c>
      <c r="Q511">
        <f>1/COUNTIF(Export!$A$2:$A$662,Export!$A511)</f>
        <v>0.2</v>
      </c>
    </row>
    <row r="512" spans="1:17" x14ac:dyDescent="0.25">
      <c r="A512">
        <v>202107</v>
      </c>
      <c r="B512" s="5">
        <v>45490</v>
      </c>
      <c r="C512">
        <v>117255</v>
      </c>
      <c r="D512">
        <v>300191</v>
      </c>
      <c r="E512" t="s">
        <v>92</v>
      </c>
      <c r="F512" t="s">
        <v>103</v>
      </c>
      <c r="G512">
        <v>1</v>
      </c>
      <c r="H512" s="22">
        <v>21.99</v>
      </c>
      <c r="I512" t="s">
        <v>93</v>
      </c>
      <c r="J512" t="s">
        <v>6</v>
      </c>
      <c r="K512" s="23" t="s">
        <v>6</v>
      </c>
      <c r="L512" s="22">
        <v>0</v>
      </c>
      <c r="M512" s="24">
        <v>21.99</v>
      </c>
      <c r="N512">
        <v>1</v>
      </c>
      <c r="O512" s="24">
        <f>IF(COUNTIF($A$2:A512,A512)=1,SUMIFS(Export!$M$2:$M$662,Export!$A$2:$A$662,Export!$A512),"")</f>
        <v>43.98</v>
      </c>
      <c r="P512" t="str">
        <f>TEXT(Export!$B512,"ddd")</f>
        <v>Wed</v>
      </c>
      <c r="Q512">
        <f>1/COUNTIF(Export!$A$2:$A$662,Export!$A512)</f>
        <v>0.5</v>
      </c>
    </row>
    <row r="513" spans="1:17" x14ac:dyDescent="0.25">
      <c r="A513">
        <v>202107</v>
      </c>
      <c r="B513" s="5">
        <v>45490</v>
      </c>
      <c r="C513">
        <v>117255</v>
      </c>
      <c r="D513">
        <v>300191</v>
      </c>
      <c r="E513" t="s">
        <v>92</v>
      </c>
      <c r="F513" t="s">
        <v>103</v>
      </c>
      <c r="G513">
        <v>1</v>
      </c>
      <c r="H513" s="22">
        <v>21.99</v>
      </c>
      <c r="I513" t="s">
        <v>93</v>
      </c>
      <c r="J513" t="s">
        <v>6</v>
      </c>
      <c r="K513" s="23" t="s">
        <v>6</v>
      </c>
      <c r="L513" s="22">
        <v>0</v>
      </c>
      <c r="M513" s="24">
        <v>21.99</v>
      </c>
      <c r="N513">
        <v>4</v>
      </c>
      <c r="O513" s="24" t="str">
        <f>IF(COUNTIF($A$2:A513,A513)=1,SUMIFS(Export!$M$2:$M$662,Export!$A$2:$A$662,Export!$A513),"")</f>
        <v/>
      </c>
      <c r="P513" t="str">
        <f>TEXT(Export!$B513,"ddd")</f>
        <v>Wed</v>
      </c>
      <c r="Q513">
        <f>1/COUNTIF(Export!$A$2:$A$662,Export!$A513)</f>
        <v>0.5</v>
      </c>
    </row>
    <row r="514" spans="1:17" x14ac:dyDescent="0.25">
      <c r="A514">
        <v>202108</v>
      </c>
      <c r="B514" s="5">
        <v>45485</v>
      </c>
      <c r="C514">
        <v>106835</v>
      </c>
      <c r="D514">
        <v>300187</v>
      </c>
      <c r="E514" t="s">
        <v>92</v>
      </c>
      <c r="F514" t="s">
        <v>110</v>
      </c>
      <c r="G514">
        <v>2</v>
      </c>
      <c r="H514" s="22">
        <v>54.99</v>
      </c>
      <c r="I514" t="s">
        <v>93</v>
      </c>
      <c r="J514" t="s">
        <v>6</v>
      </c>
      <c r="K514" s="23" t="s">
        <v>6</v>
      </c>
      <c r="L514" s="22">
        <v>0</v>
      </c>
      <c r="M514" s="24">
        <v>109.98</v>
      </c>
      <c r="N514">
        <v>1</v>
      </c>
      <c r="O514" s="24">
        <f>IF(COUNTIF($A$2:A514,A514)=1,SUMIFS(Export!$M$2:$M$662,Export!$A$2:$A$662,Export!$A514),"")</f>
        <v>109.98</v>
      </c>
      <c r="P514" t="str">
        <f>TEXT(Export!$B514,"ddd")</f>
        <v>Fri</v>
      </c>
      <c r="Q514">
        <f>1/COUNTIF(Export!$A$2:$A$662,Export!$A514)</f>
        <v>1</v>
      </c>
    </row>
    <row r="515" spans="1:17" x14ac:dyDescent="0.25">
      <c r="A515">
        <v>202109</v>
      </c>
      <c r="B515" s="5">
        <v>45481</v>
      </c>
      <c r="C515">
        <v>111400</v>
      </c>
      <c r="D515">
        <v>300187</v>
      </c>
      <c r="E515" t="s">
        <v>92</v>
      </c>
      <c r="F515" t="s">
        <v>110</v>
      </c>
      <c r="G515">
        <v>4</v>
      </c>
      <c r="H515" s="22">
        <v>54.99</v>
      </c>
      <c r="I515" t="s">
        <v>93</v>
      </c>
      <c r="J515" t="s">
        <v>6</v>
      </c>
      <c r="K515" s="23" t="s">
        <v>6</v>
      </c>
      <c r="L515" s="22">
        <v>0</v>
      </c>
      <c r="M515" s="24">
        <v>219.96</v>
      </c>
      <c r="N515">
        <v>2</v>
      </c>
      <c r="O515" s="24">
        <f>IF(COUNTIF($A$2:A515,A515)=1,SUMIFS(Export!$M$2:$M$662,Export!$A$2:$A$662,Export!$A515),"")</f>
        <v>219.96</v>
      </c>
      <c r="P515" t="str">
        <f>TEXT(Export!$B515,"ddd")</f>
        <v>Mon</v>
      </c>
      <c r="Q515">
        <f>1/COUNTIF(Export!$A$2:$A$662,Export!$A515)</f>
        <v>1</v>
      </c>
    </row>
    <row r="516" spans="1:17" x14ac:dyDescent="0.25">
      <c r="A516">
        <v>202110</v>
      </c>
      <c r="B516" s="5">
        <v>45483</v>
      </c>
      <c r="C516">
        <v>129141</v>
      </c>
      <c r="D516">
        <v>300191</v>
      </c>
      <c r="E516" t="s">
        <v>92</v>
      </c>
      <c r="F516" t="s">
        <v>103</v>
      </c>
      <c r="G516">
        <v>1</v>
      </c>
      <c r="H516" s="22">
        <v>21.99</v>
      </c>
      <c r="I516" t="s">
        <v>93</v>
      </c>
      <c r="J516" t="s">
        <v>6</v>
      </c>
      <c r="K516" s="23" t="s">
        <v>6</v>
      </c>
      <c r="L516" s="22">
        <v>0</v>
      </c>
      <c r="M516" s="24">
        <v>21.99</v>
      </c>
      <c r="N516">
        <v>1</v>
      </c>
      <c r="O516" s="24">
        <f>IF(COUNTIF($A$2:A516,A516)=1,SUMIFS(Export!$M$2:$M$662,Export!$A$2:$A$662,Export!$A516),"")</f>
        <v>21.99</v>
      </c>
      <c r="P516" t="str">
        <f>TEXT(Export!$B516,"ddd")</f>
        <v>Wed</v>
      </c>
      <c r="Q516">
        <f>1/COUNTIF(Export!$A$2:$A$662,Export!$A516)</f>
        <v>1</v>
      </c>
    </row>
    <row r="517" spans="1:17" x14ac:dyDescent="0.25">
      <c r="A517">
        <v>202111</v>
      </c>
      <c r="B517" s="5">
        <v>45485</v>
      </c>
      <c r="C517">
        <v>123790</v>
      </c>
      <c r="D517">
        <v>100250</v>
      </c>
      <c r="E517" t="s">
        <v>98</v>
      </c>
      <c r="F517" t="s">
        <v>51</v>
      </c>
      <c r="G517">
        <v>3</v>
      </c>
      <c r="H517" s="22">
        <v>189</v>
      </c>
      <c r="I517" t="s">
        <v>93</v>
      </c>
      <c r="J517" t="s">
        <v>6</v>
      </c>
      <c r="K517" s="23" t="s">
        <v>6</v>
      </c>
      <c r="L517" s="22">
        <v>0</v>
      </c>
      <c r="M517" s="24">
        <v>567</v>
      </c>
      <c r="N517">
        <v>7</v>
      </c>
      <c r="O517" s="24">
        <f>IF(COUNTIF($A$2:A517,A517)=1,SUMIFS(Export!$M$2:$M$662,Export!$A$2:$A$662,Export!$A517),"")</f>
        <v>761.96</v>
      </c>
      <c r="P517" t="str">
        <f>TEXT(Export!$B517,"ddd")</f>
        <v>Fri</v>
      </c>
      <c r="Q517">
        <f>1/COUNTIF(Export!$A$2:$A$662,Export!$A517)</f>
        <v>0.2</v>
      </c>
    </row>
    <row r="518" spans="1:17" x14ac:dyDescent="0.25">
      <c r="A518">
        <v>202111</v>
      </c>
      <c r="B518" s="5">
        <v>45485</v>
      </c>
      <c r="C518">
        <v>123790</v>
      </c>
      <c r="D518">
        <v>300187</v>
      </c>
      <c r="E518" t="s">
        <v>92</v>
      </c>
      <c r="F518" t="s">
        <v>110</v>
      </c>
      <c r="G518">
        <v>1</v>
      </c>
      <c r="H518" s="22">
        <v>54.99</v>
      </c>
      <c r="I518" t="s">
        <v>93</v>
      </c>
      <c r="J518" t="s">
        <v>6</v>
      </c>
      <c r="K518" s="23" t="s">
        <v>6</v>
      </c>
      <c r="L518" s="22">
        <v>0</v>
      </c>
      <c r="M518" s="24">
        <v>54.99</v>
      </c>
      <c r="N518">
        <v>4</v>
      </c>
      <c r="O518" s="24" t="str">
        <f>IF(COUNTIF($A$2:A518,A518)=1,SUMIFS(Export!$M$2:$M$662,Export!$A$2:$A$662,Export!$A518),"")</f>
        <v/>
      </c>
      <c r="P518" t="str">
        <f>TEXT(Export!$B518,"ddd")</f>
        <v>Fri</v>
      </c>
      <c r="Q518">
        <f>1/COUNTIF(Export!$A$2:$A$662,Export!$A518)</f>
        <v>0.2</v>
      </c>
    </row>
    <row r="519" spans="1:17" x14ac:dyDescent="0.25">
      <c r="A519">
        <v>202111</v>
      </c>
      <c r="B519" s="5">
        <v>45485</v>
      </c>
      <c r="C519">
        <v>123790</v>
      </c>
      <c r="D519">
        <v>200555</v>
      </c>
      <c r="E519" t="s">
        <v>95</v>
      </c>
      <c r="F519" t="s">
        <v>115</v>
      </c>
      <c r="G519">
        <v>1</v>
      </c>
      <c r="H519" s="22">
        <v>39.99</v>
      </c>
      <c r="I519" t="s">
        <v>93</v>
      </c>
      <c r="J519" t="s">
        <v>6</v>
      </c>
      <c r="K519" s="23" t="s">
        <v>6</v>
      </c>
      <c r="L519" s="22">
        <v>0</v>
      </c>
      <c r="M519" s="24">
        <v>39.99</v>
      </c>
      <c r="N519">
        <v>4</v>
      </c>
      <c r="O519" s="24" t="str">
        <f>IF(COUNTIF($A$2:A519,A519)=1,SUMIFS(Export!$M$2:$M$662,Export!$A$2:$A$662,Export!$A519),"")</f>
        <v/>
      </c>
      <c r="P519" t="str">
        <f>TEXT(Export!$B519,"ddd")</f>
        <v>Fri</v>
      </c>
      <c r="Q519">
        <f>1/COUNTIF(Export!$A$2:$A$662,Export!$A519)</f>
        <v>0.2</v>
      </c>
    </row>
    <row r="520" spans="1:17" x14ac:dyDescent="0.25">
      <c r="A520">
        <v>202111</v>
      </c>
      <c r="B520" s="5">
        <v>45485</v>
      </c>
      <c r="C520">
        <v>123790</v>
      </c>
      <c r="D520">
        <v>200555</v>
      </c>
      <c r="E520" t="s">
        <v>95</v>
      </c>
      <c r="F520" t="s">
        <v>115</v>
      </c>
      <c r="G520">
        <v>1</v>
      </c>
      <c r="H520" s="22">
        <v>39.99</v>
      </c>
      <c r="I520" t="s">
        <v>93</v>
      </c>
      <c r="J520" t="s">
        <v>6</v>
      </c>
      <c r="K520" s="23" t="s">
        <v>6</v>
      </c>
      <c r="L520" s="22">
        <v>0</v>
      </c>
      <c r="M520" s="24">
        <v>39.99</v>
      </c>
      <c r="N520">
        <v>1</v>
      </c>
      <c r="O520" s="24" t="str">
        <f>IF(COUNTIF($A$2:A520,A520)=1,SUMIFS(Export!$M$2:$M$662,Export!$A$2:$A$662,Export!$A520),"")</f>
        <v/>
      </c>
      <c r="P520" t="str">
        <f>TEXT(Export!$B520,"ddd")</f>
        <v>Fri</v>
      </c>
      <c r="Q520">
        <f>1/COUNTIF(Export!$A$2:$A$662,Export!$A520)</f>
        <v>0.2</v>
      </c>
    </row>
    <row r="521" spans="1:17" x14ac:dyDescent="0.25">
      <c r="A521">
        <v>202111</v>
      </c>
      <c r="B521" s="5">
        <v>45485</v>
      </c>
      <c r="C521">
        <v>123790</v>
      </c>
      <c r="D521">
        <v>200559</v>
      </c>
      <c r="E521" t="s">
        <v>95</v>
      </c>
      <c r="F521" t="s">
        <v>97</v>
      </c>
      <c r="G521">
        <v>1</v>
      </c>
      <c r="H521" s="22">
        <v>59.99</v>
      </c>
      <c r="I521" t="s">
        <v>93</v>
      </c>
      <c r="J521" t="s">
        <v>6</v>
      </c>
      <c r="K521" s="23" t="s">
        <v>6</v>
      </c>
      <c r="L521" s="22">
        <v>0</v>
      </c>
      <c r="M521" s="24">
        <v>59.99</v>
      </c>
      <c r="N521">
        <v>3</v>
      </c>
      <c r="O521" s="24" t="str">
        <f>IF(COUNTIF($A$2:A521,A521)=1,SUMIFS(Export!$M$2:$M$662,Export!$A$2:$A$662,Export!$A521),"")</f>
        <v/>
      </c>
      <c r="P521" t="str">
        <f>TEXT(Export!$B521,"ddd")</f>
        <v>Fri</v>
      </c>
      <c r="Q521">
        <f>1/COUNTIF(Export!$A$2:$A$662,Export!$A521)</f>
        <v>0.2</v>
      </c>
    </row>
    <row r="522" spans="1:17" x14ac:dyDescent="0.25">
      <c r="A522">
        <v>202112</v>
      </c>
      <c r="B522" s="5">
        <v>45489</v>
      </c>
      <c r="C522">
        <v>127446</v>
      </c>
      <c r="D522">
        <v>200549</v>
      </c>
      <c r="E522" t="s">
        <v>95</v>
      </c>
      <c r="F522" t="s">
        <v>94</v>
      </c>
      <c r="G522">
        <v>1</v>
      </c>
      <c r="H522" s="22">
        <v>18.989999999999998</v>
      </c>
      <c r="I522" t="s">
        <v>93</v>
      </c>
      <c r="J522" t="s">
        <v>6</v>
      </c>
      <c r="K522" s="23" t="s">
        <v>6</v>
      </c>
      <c r="L522" s="22">
        <v>0</v>
      </c>
      <c r="M522" s="24">
        <v>18.989999999999998</v>
      </c>
      <c r="N522">
        <v>2</v>
      </c>
      <c r="O522" s="24">
        <f>IF(COUNTIF($A$2:A522,A522)=1,SUMIFS(Export!$M$2:$M$662,Export!$A$2:$A$662,Export!$A522),"")</f>
        <v>1646.98</v>
      </c>
      <c r="P522" t="str">
        <f>TEXT(Export!$B522,"ddd")</f>
        <v>Tue</v>
      </c>
      <c r="Q522">
        <f>1/COUNTIF(Export!$A$2:$A$662,Export!$A522)</f>
        <v>0.33333333333333331</v>
      </c>
    </row>
    <row r="523" spans="1:17" x14ac:dyDescent="0.25">
      <c r="A523">
        <v>202112</v>
      </c>
      <c r="B523" s="5">
        <v>45489</v>
      </c>
      <c r="C523">
        <v>127446</v>
      </c>
      <c r="D523">
        <v>300185</v>
      </c>
      <c r="E523" t="s">
        <v>92</v>
      </c>
      <c r="F523" t="s">
        <v>101</v>
      </c>
      <c r="G523">
        <v>1</v>
      </c>
      <c r="H523" s="22">
        <v>29.99</v>
      </c>
      <c r="I523" t="s">
        <v>93</v>
      </c>
      <c r="J523" t="s">
        <v>6</v>
      </c>
      <c r="K523" s="23" t="s">
        <v>6</v>
      </c>
      <c r="L523" s="22">
        <v>0</v>
      </c>
      <c r="M523" s="24">
        <v>29.99</v>
      </c>
      <c r="N523">
        <v>3</v>
      </c>
      <c r="O523" s="24" t="str">
        <f>IF(COUNTIF($A$2:A523,A523)=1,SUMIFS(Export!$M$2:$M$662,Export!$A$2:$A$662,Export!$A523),"")</f>
        <v/>
      </c>
      <c r="P523" t="str">
        <f>TEXT(Export!$B523,"ddd")</f>
        <v>Tue</v>
      </c>
      <c r="Q523">
        <f>1/COUNTIF(Export!$A$2:$A$662,Export!$A523)</f>
        <v>0.33333333333333331</v>
      </c>
    </row>
    <row r="524" spans="1:17" x14ac:dyDescent="0.25">
      <c r="A524">
        <v>202112</v>
      </c>
      <c r="B524" s="5">
        <v>45489</v>
      </c>
      <c r="C524">
        <v>127446</v>
      </c>
      <c r="D524">
        <v>100254</v>
      </c>
      <c r="E524" t="s">
        <v>98</v>
      </c>
      <c r="F524" t="s">
        <v>35</v>
      </c>
      <c r="G524">
        <v>2</v>
      </c>
      <c r="H524" s="22">
        <v>799</v>
      </c>
      <c r="I524" t="s">
        <v>93</v>
      </c>
      <c r="J524" t="s">
        <v>6</v>
      </c>
      <c r="K524" s="23" t="s">
        <v>6</v>
      </c>
      <c r="L524" s="22">
        <v>0</v>
      </c>
      <c r="M524" s="24">
        <v>1598</v>
      </c>
      <c r="N524">
        <v>5</v>
      </c>
      <c r="O524" s="24" t="str">
        <f>IF(COUNTIF($A$2:A524,A524)=1,SUMIFS(Export!$M$2:$M$662,Export!$A$2:$A$662,Export!$A524),"")</f>
        <v/>
      </c>
      <c r="P524" t="str">
        <f>TEXT(Export!$B524,"ddd")</f>
        <v>Tue</v>
      </c>
      <c r="Q524">
        <f>1/COUNTIF(Export!$A$2:$A$662,Export!$A524)</f>
        <v>0.33333333333333331</v>
      </c>
    </row>
    <row r="525" spans="1:17" x14ac:dyDescent="0.25">
      <c r="A525">
        <v>202113</v>
      </c>
      <c r="B525" s="5">
        <v>45484</v>
      </c>
      <c r="C525">
        <v>116184</v>
      </c>
      <c r="D525">
        <v>200549</v>
      </c>
      <c r="E525" t="s">
        <v>95</v>
      </c>
      <c r="F525" t="s">
        <v>94</v>
      </c>
      <c r="G525">
        <v>1</v>
      </c>
      <c r="H525" s="22">
        <v>18.989999999999998</v>
      </c>
      <c r="I525" t="s">
        <v>93</v>
      </c>
      <c r="J525" t="s">
        <v>6</v>
      </c>
      <c r="K525" s="23" t="s">
        <v>6</v>
      </c>
      <c r="L525" s="22">
        <v>0</v>
      </c>
      <c r="M525" s="24">
        <v>18.989999999999998</v>
      </c>
      <c r="N525">
        <v>4</v>
      </c>
      <c r="O525" s="24">
        <f>IF(COUNTIF($A$2:A525,A525)=1,SUMIFS(Export!$M$2:$M$662,Export!$A$2:$A$662,Export!$A525),"")</f>
        <v>37.979999999999997</v>
      </c>
      <c r="P525" t="str">
        <f>TEXT(Export!$B525,"ddd")</f>
        <v>Thu</v>
      </c>
      <c r="Q525">
        <f>1/COUNTIF(Export!$A$2:$A$662,Export!$A525)</f>
        <v>0.5</v>
      </c>
    </row>
    <row r="526" spans="1:17" x14ac:dyDescent="0.25">
      <c r="A526">
        <v>202113</v>
      </c>
      <c r="B526" s="5">
        <v>45484</v>
      </c>
      <c r="C526">
        <v>116184</v>
      </c>
      <c r="D526">
        <v>200549</v>
      </c>
      <c r="E526" t="s">
        <v>95</v>
      </c>
      <c r="F526" t="s">
        <v>94</v>
      </c>
      <c r="G526">
        <v>1</v>
      </c>
      <c r="H526" s="22">
        <v>18.989999999999998</v>
      </c>
      <c r="I526" t="s">
        <v>93</v>
      </c>
      <c r="J526" t="s">
        <v>6</v>
      </c>
      <c r="K526" s="23" t="s">
        <v>6</v>
      </c>
      <c r="L526" s="22">
        <v>0</v>
      </c>
      <c r="M526" s="24">
        <v>18.989999999999998</v>
      </c>
      <c r="N526">
        <v>3</v>
      </c>
      <c r="O526" s="24" t="str">
        <f>IF(COUNTIF($A$2:A526,A526)=1,SUMIFS(Export!$M$2:$M$662,Export!$A$2:$A$662,Export!$A526),"")</f>
        <v/>
      </c>
      <c r="P526" t="str">
        <f>TEXT(Export!$B526,"ddd")</f>
        <v>Thu</v>
      </c>
      <c r="Q526">
        <f>1/COUNTIF(Export!$A$2:$A$662,Export!$A526)</f>
        <v>0.5</v>
      </c>
    </row>
    <row r="527" spans="1:17" x14ac:dyDescent="0.25">
      <c r="A527">
        <v>202114</v>
      </c>
      <c r="B527" s="5">
        <v>45490</v>
      </c>
      <c r="C527">
        <v>130778</v>
      </c>
      <c r="D527">
        <v>200559</v>
      </c>
      <c r="E527" t="s">
        <v>95</v>
      </c>
      <c r="F527" t="s">
        <v>97</v>
      </c>
      <c r="G527">
        <v>2</v>
      </c>
      <c r="H527" s="22">
        <v>59.99</v>
      </c>
      <c r="I527" t="s">
        <v>93</v>
      </c>
      <c r="J527" t="s">
        <v>6</v>
      </c>
      <c r="K527" s="23" t="s">
        <v>6</v>
      </c>
      <c r="L527" s="22">
        <v>0</v>
      </c>
      <c r="M527" s="24">
        <v>119.98</v>
      </c>
      <c r="N527">
        <v>2</v>
      </c>
      <c r="O527" s="24">
        <f>IF(COUNTIF($A$2:A527,A527)=1,SUMIFS(Export!$M$2:$M$662,Export!$A$2:$A$662,Export!$A527),"")</f>
        <v>2251.92</v>
      </c>
      <c r="P527" t="str">
        <f>TEXT(Export!$B527,"ddd")</f>
        <v>Wed</v>
      </c>
      <c r="Q527">
        <f>1/COUNTIF(Export!$A$2:$A$662,Export!$A527)</f>
        <v>0.25</v>
      </c>
    </row>
    <row r="528" spans="1:17" x14ac:dyDescent="0.25">
      <c r="A528">
        <v>202114</v>
      </c>
      <c r="B528" s="5">
        <v>45490</v>
      </c>
      <c r="C528">
        <v>130778</v>
      </c>
      <c r="D528">
        <v>200557</v>
      </c>
      <c r="E528" t="s">
        <v>95</v>
      </c>
      <c r="F528" t="s">
        <v>106</v>
      </c>
      <c r="G528">
        <v>2</v>
      </c>
      <c r="H528" s="22">
        <v>129.99</v>
      </c>
      <c r="I528" t="s">
        <v>93</v>
      </c>
      <c r="J528" t="s">
        <v>6</v>
      </c>
      <c r="K528" s="23" t="s">
        <v>6</v>
      </c>
      <c r="L528" s="22">
        <v>0</v>
      </c>
      <c r="M528" s="24">
        <v>259.98</v>
      </c>
      <c r="N528">
        <v>1</v>
      </c>
      <c r="O528" s="24" t="str">
        <f>IF(COUNTIF($A$2:A528,A528)=1,SUMIFS(Export!$M$2:$M$662,Export!$A$2:$A$662,Export!$A528),"")</f>
        <v/>
      </c>
      <c r="P528" t="str">
        <f>TEXT(Export!$B528,"ddd")</f>
        <v>Wed</v>
      </c>
      <c r="Q528">
        <f>1/COUNTIF(Export!$A$2:$A$662,Export!$A528)</f>
        <v>0.25</v>
      </c>
    </row>
    <row r="529" spans="1:17" x14ac:dyDescent="0.25">
      <c r="A529">
        <v>202114</v>
      </c>
      <c r="B529" s="5">
        <v>45490</v>
      </c>
      <c r="C529">
        <v>130778</v>
      </c>
      <c r="D529">
        <v>100252</v>
      </c>
      <c r="E529" t="s">
        <v>98</v>
      </c>
      <c r="F529" t="s">
        <v>33</v>
      </c>
      <c r="G529">
        <v>4</v>
      </c>
      <c r="H529" s="22">
        <v>449</v>
      </c>
      <c r="I529" t="s">
        <v>93</v>
      </c>
      <c r="J529" t="s">
        <v>6</v>
      </c>
      <c r="K529" s="23" t="s">
        <v>6</v>
      </c>
      <c r="L529" s="22">
        <v>0</v>
      </c>
      <c r="M529" s="24">
        <v>1796</v>
      </c>
      <c r="N529">
        <v>2</v>
      </c>
      <c r="O529" s="24" t="str">
        <f>IF(COUNTIF($A$2:A529,A529)=1,SUMIFS(Export!$M$2:$M$662,Export!$A$2:$A$662,Export!$A529),"")</f>
        <v/>
      </c>
      <c r="P529" t="str">
        <f>TEXT(Export!$B529,"ddd")</f>
        <v>Wed</v>
      </c>
      <c r="Q529">
        <f>1/COUNTIF(Export!$A$2:$A$662,Export!$A529)</f>
        <v>0.25</v>
      </c>
    </row>
    <row r="530" spans="1:17" x14ac:dyDescent="0.25">
      <c r="A530">
        <v>202114</v>
      </c>
      <c r="B530" s="5">
        <v>45490</v>
      </c>
      <c r="C530">
        <v>130778</v>
      </c>
      <c r="D530">
        <v>200549</v>
      </c>
      <c r="E530" t="s">
        <v>95</v>
      </c>
      <c r="F530" t="s">
        <v>94</v>
      </c>
      <c r="G530">
        <v>4</v>
      </c>
      <c r="H530" s="22">
        <v>18.989999999999998</v>
      </c>
      <c r="I530" t="s">
        <v>93</v>
      </c>
      <c r="J530" t="s">
        <v>6</v>
      </c>
      <c r="K530" s="23" t="s">
        <v>6</v>
      </c>
      <c r="L530" s="22">
        <v>0</v>
      </c>
      <c r="M530" s="24">
        <v>75.959999999999994</v>
      </c>
      <c r="N530">
        <v>2</v>
      </c>
      <c r="O530" s="24" t="str">
        <f>IF(COUNTIF($A$2:A530,A530)=1,SUMIFS(Export!$M$2:$M$662,Export!$A$2:$A$662,Export!$A530),"")</f>
        <v/>
      </c>
      <c r="P530" t="str">
        <f>TEXT(Export!$B530,"ddd")</f>
        <v>Wed</v>
      </c>
      <c r="Q530">
        <f>1/COUNTIF(Export!$A$2:$A$662,Export!$A530)</f>
        <v>0.25</v>
      </c>
    </row>
    <row r="531" spans="1:17" x14ac:dyDescent="0.25">
      <c r="A531">
        <v>202115</v>
      </c>
      <c r="B531" s="5">
        <v>45492</v>
      </c>
      <c r="C531">
        <v>121702</v>
      </c>
      <c r="D531">
        <v>300191</v>
      </c>
      <c r="E531" t="s">
        <v>92</v>
      </c>
      <c r="F531" t="s">
        <v>103</v>
      </c>
      <c r="G531">
        <v>1</v>
      </c>
      <c r="H531" s="22">
        <v>21.99</v>
      </c>
      <c r="I531" t="s">
        <v>93</v>
      </c>
      <c r="J531" t="s">
        <v>6</v>
      </c>
      <c r="K531" s="23" t="s">
        <v>6</v>
      </c>
      <c r="L531" s="22">
        <v>0</v>
      </c>
      <c r="M531" s="24">
        <v>21.99</v>
      </c>
      <c r="N531">
        <v>3</v>
      </c>
      <c r="O531" s="24">
        <f>IF(COUNTIF($A$2:A531,A531)=1,SUMIFS(Export!$M$2:$M$662,Export!$A$2:$A$662,Export!$A531),"")</f>
        <v>21.99</v>
      </c>
      <c r="P531" t="str">
        <f>TEXT(Export!$B531,"ddd")</f>
        <v>Fri</v>
      </c>
      <c r="Q531">
        <f>1/COUNTIF(Export!$A$2:$A$662,Export!$A531)</f>
        <v>1</v>
      </c>
    </row>
    <row r="532" spans="1:17" x14ac:dyDescent="0.25">
      <c r="A532">
        <v>202116</v>
      </c>
      <c r="B532" s="5">
        <v>45483</v>
      </c>
      <c r="C532">
        <v>106587</v>
      </c>
      <c r="D532">
        <v>100253</v>
      </c>
      <c r="E532" t="s">
        <v>98</v>
      </c>
      <c r="F532" t="s">
        <v>48</v>
      </c>
      <c r="G532">
        <v>1</v>
      </c>
      <c r="H532" s="22">
        <v>279</v>
      </c>
      <c r="I532" t="s">
        <v>93</v>
      </c>
      <c r="J532" t="s">
        <v>6</v>
      </c>
      <c r="K532" s="23" t="s">
        <v>6</v>
      </c>
      <c r="L532" s="22">
        <v>0</v>
      </c>
      <c r="M532" s="24">
        <v>279</v>
      </c>
      <c r="N532">
        <v>4</v>
      </c>
      <c r="O532" s="24">
        <f>IF(COUNTIF($A$2:A532,A532)=1,SUMIFS(Export!$M$2:$M$662,Export!$A$2:$A$662,Export!$A532),"")</f>
        <v>297.99</v>
      </c>
      <c r="P532" t="str">
        <f>TEXT(Export!$B532,"ddd")</f>
        <v>Wed</v>
      </c>
      <c r="Q532">
        <f>1/COUNTIF(Export!$A$2:$A$662,Export!$A532)</f>
        <v>0.5</v>
      </c>
    </row>
    <row r="533" spans="1:17" x14ac:dyDescent="0.25">
      <c r="A533">
        <v>202116</v>
      </c>
      <c r="B533" s="5">
        <v>45483</v>
      </c>
      <c r="C533">
        <v>106587</v>
      </c>
      <c r="D533">
        <v>200549</v>
      </c>
      <c r="E533" t="s">
        <v>95</v>
      </c>
      <c r="F533" t="s">
        <v>94</v>
      </c>
      <c r="G533">
        <v>1</v>
      </c>
      <c r="H533" s="22">
        <v>18.989999999999998</v>
      </c>
      <c r="I533" t="s">
        <v>93</v>
      </c>
      <c r="J533" t="s">
        <v>6</v>
      </c>
      <c r="K533" s="23" t="s">
        <v>6</v>
      </c>
      <c r="L533" s="22">
        <v>0</v>
      </c>
      <c r="M533" s="24">
        <v>18.989999999999998</v>
      </c>
      <c r="N533">
        <v>2</v>
      </c>
      <c r="O533" s="24" t="str">
        <f>IF(COUNTIF($A$2:A533,A533)=1,SUMIFS(Export!$M$2:$M$662,Export!$A$2:$A$662,Export!$A533),"")</f>
        <v/>
      </c>
      <c r="P533" t="str">
        <f>TEXT(Export!$B533,"ddd")</f>
        <v>Wed</v>
      </c>
      <c r="Q533">
        <f>1/COUNTIF(Export!$A$2:$A$662,Export!$A533)</f>
        <v>0.5</v>
      </c>
    </row>
    <row r="534" spans="1:17" x14ac:dyDescent="0.25">
      <c r="A534">
        <v>202117</v>
      </c>
      <c r="B534" s="5">
        <v>45490</v>
      </c>
      <c r="C534">
        <v>111590</v>
      </c>
      <c r="D534">
        <v>300191</v>
      </c>
      <c r="E534" t="s">
        <v>92</v>
      </c>
      <c r="F534" t="s">
        <v>103</v>
      </c>
      <c r="G534">
        <v>1</v>
      </c>
      <c r="H534" s="22">
        <v>21.99</v>
      </c>
      <c r="I534" t="s">
        <v>93</v>
      </c>
      <c r="J534" t="s">
        <v>6</v>
      </c>
      <c r="K534" s="23" t="s">
        <v>6</v>
      </c>
      <c r="L534" s="22">
        <v>0</v>
      </c>
      <c r="M534" s="24">
        <v>21.99</v>
      </c>
      <c r="N534">
        <v>4</v>
      </c>
      <c r="O534" s="24">
        <f>IF(COUNTIF($A$2:A534,A534)=1,SUMIFS(Export!$M$2:$M$662,Export!$A$2:$A$662,Export!$A534),"")</f>
        <v>2303.87</v>
      </c>
      <c r="P534" t="str">
        <f>TEXT(Export!$B534,"ddd")</f>
        <v>Wed</v>
      </c>
      <c r="Q534">
        <f>1/COUNTIF(Export!$A$2:$A$662,Export!$A534)</f>
        <v>0.16666666666666666</v>
      </c>
    </row>
    <row r="535" spans="1:17" x14ac:dyDescent="0.25">
      <c r="A535">
        <v>202117</v>
      </c>
      <c r="B535" s="5">
        <v>45490</v>
      </c>
      <c r="C535">
        <v>111590</v>
      </c>
      <c r="D535">
        <v>200549</v>
      </c>
      <c r="E535" t="s">
        <v>95</v>
      </c>
      <c r="F535" t="s">
        <v>94</v>
      </c>
      <c r="G535">
        <v>4</v>
      </c>
      <c r="H535" s="22">
        <v>18.989999999999998</v>
      </c>
      <c r="I535" t="s">
        <v>93</v>
      </c>
      <c r="J535" t="s">
        <v>6</v>
      </c>
      <c r="K535" s="23" t="s">
        <v>6</v>
      </c>
      <c r="L535" s="22">
        <v>0</v>
      </c>
      <c r="M535" s="24">
        <v>75.959999999999994</v>
      </c>
      <c r="N535">
        <v>4</v>
      </c>
      <c r="O535" s="24" t="str">
        <f>IF(COUNTIF($A$2:A535,A535)=1,SUMIFS(Export!$M$2:$M$662,Export!$A$2:$A$662,Export!$A535),"")</f>
        <v/>
      </c>
      <c r="P535" t="str">
        <f>TEXT(Export!$B535,"ddd")</f>
        <v>Wed</v>
      </c>
      <c r="Q535">
        <f>1/COUNTIF(Export!$A$2:$A$662,Export!$A535)</f>
        <v>0.16666666666666666</v>
      </c>
    </row>
    <row r="536" spans="1:17" x14ac:dyDescent="0.25">
      <c r="A536">
        <v>202117</v>
      </c>
      <c r="B536" s="5">
        <v>45490</v>
      </c>
      <c r="C536">
        <v>111590</v>
      </c>
      <c r="D536">
        <v>200556</v>
      </c>
      <c r="E536" t="s">
        <v>95</v>
      </c>
      <c r="F536" t="s">
        <v>96</v>
      </c>
      <c r="G536">
        <v>4</v>
      </c>
      <c r="H536" s="22">
        <v>64.989999999999995</v>
      </c>
      <c r="I536" t="s">
        <v>93</v>
      </c>
      <c r="J536" t="s">
        <v>6</v>
      </c>
      <c r="K536" s="23" t="s">
        <v>6</v>
      </c>
      <c r="L536" s="22">
        <v>0</v>
      </c>
      <c r="M536" s="24">
        <v>259.95999999999998</v>
      </c>
      <c r="N536">
        <v>1</v>
      </c>
      <c r="O536" s="24" t="str">
        <f>IF(COUNTIF($A$2:A536,A536)=1,SUMIFS(Export!$M$2:$M$662,Export!$A$2:$A$662,Export!$A536),"")</f>
        <v/>
      </c>
      <c r="P536" t="str">
        <f>TEXT(Export!$B536,"ddd")</f>
        <v>Wed</v>
      </c>
      <c r="Q536">
        <f>1/COUNTIF(Export!$A$2:$A$662,Export!$A536)</f>
        <v>0.16666666666666666</v>
      </c>
    </row>
    <row r="537" spans="1:17" x14ac:dyDescent="0.25">
      <c r="A537">
        <v>202117</v>
      </c>
      <c r="B537" s="5">
        <v>45490</v>
      </c>
      <c r="C537">
        <v>111590</v>
      </c>
      <c r="D537">
        <v>300185</v>
      </c>
      <c r="E537" t="s">
        <v>92</v>
      </c>
      <c r="F537" t="s">
        <v>101</v>
      </c>
      <c r="G537">
        <v>3</v>
      </c>
      <c r="H537" s="22">
        <v>29.99</v>
      </c>
      <c r="I537" t="s">
        <v>93</v>
      </c>
      <c r="J537" t="s">
        <v>6</v>
      </c>
      <c r="K537" s="23" t="s">
        <v>6</v>
      </c>
      <c r="L537" s="22">
        <v>0</v>
      </c>
      <c r="M537" s="24">
        <v>89.97</v>
      </c>
      <c r="N537">
        <v>3</v>
      </c>
      <c r="O537" s="24" t="str">
        <f>IF(COUNTIF($A$2:A537,A537)=1,SUMIFS(Export!$M$2:$M$662,Export!$A$2:$A$662,Export!$A537),"")</f>
        <v/>
      </c>
      <c r="P537" t="str">
        <f>TEXT(Export!$B537,"ddd")</f>
        <v>Wed</v>
      </c>
      <c r="Q537">
        <f>1/COUNTIF(Export!$A$2:$A$662,Export!$A537)</f>
        <v>0.16666666666666666</v>
      </c>
    </row>
    <row r="538" spans="1:17" x14ac:dyDescent="0.25">
      <c r="A538">
        <v>202117</v>
      </c>
      <c r="B538" s="5">
        <v>45490</v>
      </c>
      <c r="C538">
        <v>111590</v>
      </c>
      <c r="D538">
        <v>200559</v>
      </c>
      <c r="E538" t="s">
        <v>95</v>
      </c>
      <c r="F538" t="s">
        <v>97</v>
      </c>
      <c r="G538">
        <v>1</v>
      </c>
      <c r="H538" s="22">
        <v>59.99</v>
      </c>
      <c r="I538" t="s">
        <v>93</v>
      </c>
      <c r="J538" t="s">
        <v>6</v>
      </c>
      <c r="K538" s="23" t="s">
        <v>6</v>
      </c>
      <c r="L538" s="22">
        <v>0</v>
      </c>
      <c r="M538" s="24">
        <v>59.99</v>
      </c>
      <c r="N538">
        <v>1</v>
      </c>
      <c r="O538" s="24" t="str">
        <f>IF(COUNTIF($A$2:A538,A538)=1,SUMIFS(Export!$M$2:$M$662,Export!$A$2:$A$662,Export!$A538),"")</f>
        <v/>
      </c>
      <c r="P538" t="str">
        <f>TEXT(Export!$B538,"ddd")</f>
        <v>Wed</v>
      </c>
      <c r="Q538">
        <f>1/COUNTIF(Export!$A$2:$A$662,Export!$A538)</f>
        <v>0.16666666666666666</v>
      </c>
    </row>
    <row r="539" spans="1:17" x14ac:dyDescent="0.25">
      <c r="A539">
        <v>202117</v>
      </c>
      <c r="B539" s="5">
        <v>45490</v>
      </c>
      <c r="C539">
        <v>111590</v>
      </c>
      <c r="D539">
        <v>100252</v>
      </c>
      <c r="E539" t="s">
        <v>98</v>
      </c>
      <c r="F539" t="s">
        <v>33</v>
      </c>
      <c r="G539">
        <v>4</v>
      </c>
      <c r="H539" s="22">
        <v>449</v>
      </c>
      <c r="I539" t="s">
        <v>93</v>
      </c>
      <c r="J539" t="s">
        <v>6</v>
      </c>
      <c r="K539" s="23" t="s">
        <v>6</v>
      </c>
      <c r="L539" s="22">
        <v>0</v>
      </c>
      <c r="M539" s="24">
        <v>1796</v>
      </c>
      <c r="N539">
        <v>2</v>
      </c>
      <c r="O539" s="24" t="str">
        <f>IF(COUNTIF($A$2:A539,A539)=1,SUMIFS(Export!$M$2:$M$662,Export!$A$2:$A$662,Export!$A539),"")</f>
        <v/>
      </c>
      <c r="P539" t="str">
        <f>TEXT(Export!$B539,"ddd")</f>
        <v>Wed</v>
      </c>
      <c r="Q539">
        <f>1/COUNTIF(Export!$A$2:$A$662,Export!$A539)</f>
        <v>0.16666666666666666</v>
      </c>
    </row>
    <row r="540" spans="1:17" x14ac:dyDescent="0.25">
      <c r="A540">
        <v>202118</v>
      </c>
      <c r="B540" s="5">
        <v>45494</v>
      </c>
      <c r="C540">
        <v>104777</v>
      </c>
      <c r="D540">
        <v>200559</v>
      </c>
      <c r="E540" t="s">
        <v>95</v>
      </c>
      <c r="F540" t="s">
        <v>97</v>
      </c>
      <c r="G540">
        <v>4</v>
      </c>
      <c r="H540" s="22">
        <v>59.99</v>
      </c>
      <c r="I540" t="s">
        <v>93</v>
      </c>
      <c r="J540" t="s">
        <v>6</v>
      </c>
      <c r="K540" s="23" t="s">
        <v>6</v>
      </c>
      <c r="L540" s="22">
        <v>0</v>
      </c>
      <c r="M540" s="24">
        <v>239.96</v>
      </c>
      <c r="N540">
        <v>1</v>
      </c>
      <c r="O540" s="24">
        <f>IF(COUNTIF($A$2:A540,A540)=1,SUMIFS(Export!$M$2:$M$662,Export!$A$2:$A$662,Export!$A540),"")</f>
        <v>239.96</v>
      </c>
      <c r="P540" t="str">
        <f>TEXT(Export!$B540,"ddd")</f>
        <v>Sun</v>
      </c>
      <c r="Q540">
        <f>1/COUNTIF(Export!$A$2:$A$662,Export!$A540)</f>
        <v>1</v>
      </c>
    </row>
    <row r="541" spans="1:17" x14ac:dyDescent="0.25">
      <c r="A541">
        <v>202119</v>
      </c>
      <c r="B541" s="5">
        <v>45486</v>
      </c>
      <c r="C541">
        <v>114792</v>
      </c>
      <c r="D541">
        <v>300189</v>
      </c>
      <c r="E541" t="s">
        <v>92</v>
      </c>
      <c r="F541" t="s">
        <v>102</v>
      </c>
      <c r="G541">
        <v>1</v>
      </c>
      <c r="H541" s="22">
        <v>24.99</v>
      </c>
      <c r="I541" t="s">
        <v>18</v>
      </c>
      <c r="J541" t="s">
        <v>116</v>
      </c>
      <c r="K541" s="23">
        <v>0.1</v>
      </c>
      <c r="L541" s="22">
        <v>2.4990000000000001</v>
      </c>
      <c r="M541" s="24">
        <v>22.491</v>
      </c>
      <c r="N541">
        <v>4</v>
      </c>
      <c r="O541" s="24">
        <f>IF(COUNTIF($A$2:A541,A541)=1,SUMIFS(Export!$M$2:$M$662,Export!$A$2:$A$662,Export!$A541),"")</f>
        <v>22.491</v>
      </c>
      <c r="P541" t="str">
        <f>TEXT(Export!$B541,"ddd")</f>
        <v>Sat</v>
      </c>
      <c r="Q541">
        <f>1/COUNTIF(Export!$A$2:$A$662,Export!$A541)</f>
        <v>1</v>
      </c>
    </row>
    <row r="542" spans="1:17" x14ac:dyDescent="0.25">
      <c r="A542">
        <v>202120</v>
      </c>
      <c r="B542" s="5">
        <v>45491</v>
      </c>
      <c r="C542">
        <v>112659</v>
      </c>
      <c r="D542">
        <v>300185</v>
      </c>
      <c r="E542" t="s">
        <v>92</v>
      </c>
      <c r="F542" t="s">
        <v>101</v>
      </c>
      <c r="G542">
        <v>1</v>
      </c>
      <c r="H542" s="22">
        <v>29.99</v>
      </c>
      <c r="I542" t="s">
        <v>18</v>
      </c>
      <c r="J542" t="s">
        <v>104</v>
      </c>
      <c r="K542" s="23">
        <v>0.15</v>
      </c>
      <c r="L542" s="22">
        <v>4.4984999999999999</v>
      </c>
      <c r="M542" s="24">
        <v>25.491499999999998</v>
      </c>
      <c r="N542">
        <v>1</v>
      </c>
      <c r="O542" s="24">
        <f>IF(COUNTIF($A$2:A542,A542)=1,SUMIFS(Export!$M$2:$M$662,Export!$A$2:$A$662,Export!$A542),"")</f>
        <v>25.491499999999998</v>
      </c>
      <c r="P542" t="str">
        <f>TEXT(Export!$B542,"ddd")</f>
        <v>Thu</v>
      </c>
      <c r="Q542">
        <f>1/COUNTIF(Export!$A$2:$A$662,Export!$A542)</f>
        <v>1</v>
      </c>
    </row>
    <row r="543" spans="1:17" x14ac:dyDescent="0.25">
      <c r="A543">
        <v>202121</v>
      </c>
      <c r="B543" s="5">
        <v>45486</v>
      </c>
      <c r="C543">
        <v>130926</v>
      </c>
      <c r="D543">
        <v>100252</v>
      </c>
      <c r="E543" t="s">
        <v>98</v>
      </c>
      <c r="F543" t="s">
        <v>33</v>
      </c>
      <c r="G543">
        <v>1</v>
      </c>
      <c r="H543" s="22">
        <v>449</v>
      </c>
      <c r="I543" t="s">
        <v>93</v>
      </c>
      <c r="J543" t="s">
        <v>6</v>
      </c>
      <c r="K543" s="23" t="s">
        <v>6</v>
      </c>
      <c r="L543" s="22">
        <v>0</v>
      </c>
      <c r="M543" s="24">
        <v>449</v>
      </c>
      <c r="N543">
        <v>7</v>
      </c>
      <c r="O543" s="24">
        <f>IF(COUNTIF($A$2:A543,A543)=1,SUMIFS(Export!$M$2:$M$662,Export!$A$2:$A$662,Export!$A543),"")</f>
        <v>836.97</v>
      </c>
      <c r="P543" t="str">
        <f>TEXT(Export!$B543,"ddd")</f>
        <v>Sat</v>
      </c>
      <c r="Q543">
        <f>1/COUNTIF(Export!$A$2:$A$662,Export!$A543)</f>
        <v>0.2</v>
      </c>
    </row>
    <row r="544" spans="1:17" x14ac:dyDescent="0.25">
      <c r="A544">
        <v>202121</v>
      </c>
      <c r="B544" s="5">
        <v>45486</v>
      </c>
      <c r="C544">
        <v>130926</v>
      </c>
      <c r="D544">
        <v>200556</v>
      </c>
      <c r="E544" t="s">
        <v>95</v>
      </c>
      <c r="F544" t="s">
        <v>96</v>
      </c>
      <c r="G544">
        <v>1</v>
      </c>
      <c r="H544" s="22">
        <v>64.989999999999995</v>
      </c>
      <c r="I544" t="s">
        <v>93</v>
      </c>
      <c r="J544" t="s">
        <v>6</v>
      </c>
      <c r="K544" s="23" t="s">
        <v>6</v>
      </c>
      <c r="L544" s="22">
        <v>0</v>
      </c>
      <c r="M544" s="24">
        <v>64.989999999999995</v>
      </c>
      <c r="N544">
        <v>2</v>
      </c>
      <c r="O544" s="24" t="str">
        <f>IF(COUNTIF($A$2:A544,A544)=1,SUMIFS(Export!$M$2:$M$662,Export!$A$2:$A$662,Export!$A544),"")</f>
        <v/>
      </c>
      <c r="P544" t="str">
        <f>TEXT(Export!$B544,"ddd")</f>
        <v>Sat</v>
      </c>
      <c r="Q544">
        <f>1/COUNTIF(Export!$A$2:$A$662,Export!$A544)</f>
        <v>0.2</v>
      </c>
    </row>
    <row r="545" spans="1:17" x14ac:dyDescent="0.25">
      <c r="A545">
        <v>202121</v>
      </c>
      <c r="B545" s="5">
        <v>45486</v>
      </c>
      <c r="C545">
        <v>130926</v>
      </c>
      <c r="D545">
        <v>300191</v>
      </c>
      <c r="E545" t="s">
        <v>92</v>
      </c>
      <c r="F545" t="s">
        <v>103</v>
      </c>
      <c r="G545">
        <v>1</v>
      </c>
      <c r="H545" s="22">
        <v>21.99</v>
      </c>
      <c r="I545" t="s">
        <v>93</v>
      </c>
      <c r="J545" t="s">
        <v>6</v>
      </c>
      <c r="K545" s="23" t="s">
        <v>6</v>
      </c>
      <c r="L545" s="22">
        <v>0</v>
      </c>
      <c r="M545" s="24">
        <v>21.99</v>
      </c>
      <c r="N545">
        <v>2</v>
      </c>
      <c r="O545" s="24" t="str">
        <f>IF(COUNTIF($A$2:A545,A545)=1,SUMIFS(Export!$M$2:$M$662,Export!$A$2:$A$662,Export!$A545),"")</f>
        <v/>
      </c>
      <c r="P545" t="str">
        <f>TEXT(Export!$B545,"ddd")</f>
        <v>Sat</v>
      </c>
      <c r="Q545">
        <f>1/COUNTIF(Export!$A$2:$A$662,Export!$A545)</f>
        <v>0.2</v>
      </c>
    </row>
    <row r="546" spans="1:17" x14ac:dyDescent="0.25">
      <c r="A546">
        <v>202121</v>
      </c>
      <c r="B546" s="5">
        <v>45486</v>
      </c>
      <c r="C546">
        <v>130926</v>
      </c>
      <c r="D546">
        <v>100253</v>
      </c>
      <c r="E546" t="s">
        <v>98</v>
      </c>
      <c r="F546" t="s">
        <v>48</v>
      </c>
      <c r="G546">
        <v>1</v>
      </c>
      <c r="H546" s="22">
        <v>279</v>
      </c>
      <c r="I546" t="s">
        <v>93</v>
      </c>
      <c r="J546" t="s">
        <v>6</v>
      </c>
      <c r="K546" s="23" t="s">
        <v>6</v>
      </c>
      <c r="L546" s="22">
        <v>0</v>
      </c>
      <c r="M546" s="24">
        <v>279</v>
      </c>
      <c r="N546">
        <v>3</v>
      </c>
      <c r="O546" s="24" t="str">
        <f>IF(COUNTIF($A$2:A546,A546)=1,SUMIFS(Export!$M$2:$M$662,Export!$A$2:$A$662,Export!$A546),"")</f>
        <v/>
      </c>
      <c r="P546" t="str">
        <f>TEXT(Export!$B546,"ddd")</f>
        <v>Sat</v>
      </c>
      <c r="Q546">
        <f>1/COUNTIF(Export!$A$2:$A$662,Export!$A546)</f>
        <v>0.2</v>
      </c>
    </row>
    <row r="547" spans="1:17" x14ac:dyDescent="0.25">
      <c r="A547">
        <v>202121</v>
      </c>
      <c r="B547" s="5">
        <v>45486</v>
      </c>
      <c r="C547">
        <v>130926</v>
      </c>
      <c r="D547">
        <v>300191</v>
      </c>
      <c r="E547" t="s">
        <v>92</v>
      </c>
      <c r="F547" t="s">
        <v>103</v>
      </c>
      <c r="G547">
        <v>1</v>
      </c>
      <c r="H547" s="22">
        <v>21.99</v>
      </c>
      <c r="I547" t="s">
        <v>93</v>
      </c>
      <c r="J547" t="s">
        <v>6</v>
      </c>
      <c r="K547" s="23" t="s">
        <v>6</v>
      </c>
      <c r="L547" s="22">
        <v>0</v>
      </c>
      <c r="M547" s="24">
        <v>21.99</v>
      </c>
      <c r="N547">
        <v>1</v>
      </c>
      <c r="O547" s="24" t="str">
        <f>IF(COUNTIF($A$2:A547,A547)=1,SUMIFS(Export!$M$2:$M$662,Export!$A$2:$A$662,Export!$A547),"")</f>
        <v/>
      </c>
      <c r="P547" t="str">
        <f>TEXT(Export!$B547,"ddd")</f>
        <v>Sat</v>
      </c>
      <c r="Q547">
        <f>1/COUNTIF(Export!$A$2:$A$662,Export!$A547)</f>
        <v>0.2</v>
      </c>
    </row>
    <row r="548" spans="1:17" x14ac:dyDescent="0.25">
      <c r="A548">
        <v>202122</v>
      </c>
      <c r="B548" s="5">
        <v>45493</v>
      </c>
      <c r="C548">
        <v>126862</v>
      </c>
      <c r="D548">
        <v>300191</v>
      </c>
      <c r="E548" t="s">
        <v>92</v>
      </c>
      <c r="F548" t="s">
        <v>103</v>
      </c>
      <c r="G548">
        <v>1</v>
      </c>
      <c r="H548" s="22">
        <v>21.99</v>
      </c>
      <c r="I548" t="s">
        <v>93</v>
      </c>
      <c r="J548" t="s">
        <v>6</v>
      </c>
      <c r="K548" s="23" t="s">
        <v>6</v>
      </c>
      <c r="L548" s="22">
        <v>0</v>
      </c>
      <c r="M548" s="24">
        <v>21.99</v>
      </c>
      <c r="N548">
        <v>4</v>
      </c>
      <c r="O548" s="24">
        <f>IF(COUNTIF($A$2:A548,A548)=1,SUMIFS(Export!$M$2:$M$662,Export!$A$2:$A$662,Export!$A548),"")</f>
        <v>1753.98</v>
      </c>
      <c r="P548" t="str">
        <f>TEXT(Export!$B548,"ddd")</f>
        <v>Sat</v>
      </c>
      <c r="Q548">
        <f>1/COUNTIF(Export!$A$2:$A$662,Export!$A548)</f>
        <v>0.25</v>
      </c>
    </row>
    <row r="549" spans="1:17" x14ac:dyDescent="0.25">
      <c r="A549">
        <v>202122</v>
      </c>
      <c r="B549" s="5">
        <v>45493</v>
      </c>
      <c r="C549">
        <v>126862</v>
      </c>
      <c r="D549">
        <v>100255</v>
      </c>
      <c r="E549" t="s">
        <v>98</v>
      </c>
      <c r="F549" t="s">
        <v>39</v>
      </c>
      <c r="G549">
        <v>1</v>
      </c>
      <c r="H549" s="22">
        <v>1299</v>
      </c>
      <c r="I549" t="s">
        <v>93</v>
      </c>
      <c r="J549" t="s">
        <v>6</v>
      </c>
      <c r="K549" s="23" t="s">
        <v>6</v>
      </c>
      <c r="L549" s="22">
        <v>0</v>
      </c>
      <c r="M549" s="24">
        <v>1299</v>
      </c>
      <c r="N549">
        <v>7</v>
      </c>
      <c r="O549" s="24" t="str">
        <f>IF(COUNTIF($A$2:A549,A549)=1,SUMIFS(Export!$M$2:$M$662,Export!$A$2:$A$662,Export!$A549),"")</f>
        <v/>
      </c>
      <c r="P549" t="str">
        <f>TEXT(Export!$B549,"ddd")</f>
        <v>Sat</v>
      </c>
      <c r="Q549">
        <f>1/COUNTIF(Export!$A$2:$A$662,Export!$A549)</f>
        <v>0.25</v>
      </c>
    </row>
    <row r="550" spans="1:17" x14ac:dyDescent="0.25">
      <c r="A550">
        <v>202122</v>
      </c>
      <c r="B550" s="5">
        <v>45493</v>
      </c>
      <c r="C550">
        <v>126862</v>
      </c>
      <c r="D550">
        <v>300187</v>
      </c>
      <c r="E550" t="s">
        <v>92</v>
      </c>
      <c r="F550" t="s">
        <v>110</v>
      </c>
      <c r="G550">
        <v>1</v>
      </c>
      <c r="H550" s="22">
        <v>54.99</v>
      </c>
      <c r="I550" t="s">
        <v>93</v>
      </c>
      <c r="J550" t="s">
        <v>6</v>
      </c>
      <c r="K550" s="23" t="s">
        <v>6</v>
      </c>
      <c r="L550" s="22">
        <v>0</v>
      </c>
      <c r="M550" s="24">
        <v>54.99</v>
      </c>
      <c r="N550">
        <v>3</v>
      </c>
      <c r="O550" s="24" t="str">
        <f>IF(COUNTIF($A$2:A550,A550)=1,SUMIFS(Export!$M$2:$M$662,Export!$A$2:$A$662,Export!$A550),"")</f>
        <v/>
      </c>
      <c r="P550" t="str">
        <f>TEXT(Export!$B550,"ddd")</f>
        <v>Sat</v>
      </c>
      <c r="Q550">
        <f>1/COUNTIF(Export!$A$2:$A$662,Export!$A550)</f>
        <v>0.25</v>
      </c>
    </row>
    <row r="551" spans="1:17" x14ac:dyDescent="0.25">
      <c r="A551">
        <v>202122</v>
      </c>
      <c r="B551" s="5">
        <v>45493</v>
      </c>
      <c r="C551">
        <v>126862</v>
      </c>
      <c r="D551">
        <v>100250</v>
      </c>
      <c r="E551" t="s">
        <v>98</v>
      </c>
      <c r="F551" t="s">
        <v>51</v>
      </c>
      <c r="G551">
        <v>2</v>
      </c>
      <c r="H551" s="22">
        <v>189</v>
      </c>
      <c r="I551" t="s">
        <v>93</v>
      </c>
      <c r="J551" t="s">
        <v>6</v>
      </c>
      <c r="K551" s="23" t="s">
        <v>6</v>
      </c>
      <c r="L551" s="22">
        <v>0</v>
      </c>
      <c r="M551" s="24">
        <v>378</v>
      </c>
      <c r="N551">
        <v>6</v>
      </c>
      <c r="O551" s="24" t="str">
        <f>IF(COUNTIF($A$2:A551,A551)=1,SUMIFS(Export!$M$2:$M$662,Export!$A$2:$A$662,Export!$A551),"")</f>
        <v/>
      </c>
      <c r="P551" t="str">
        <f>TEXT(Export!$B551,"ddd")</f>
        <v>Sat</v>
      </c>
      <c r="Q551">
        <f>1/COUNTIF(Export!$A$2:$A$662,Export!$A551)</f>
        <v>0.25</v>
      </c>
    </row>
    <row r="552" spans="1:17" x14ac:dyDescent="0.25">
      <c r="A552">
        <v>202123</v>
      </c>
      <c r="B552" s="5">
        <v>45493</v>
      </c>
      <c r="C552">
        <v>106824</v>
      </c>
      <c r="D552">
        <v>100250</v>
      </c>
      <c r="E552" t="s">
        <v>98</v>
      </c>
      <c r="F552" t="s">
        <v>51</v>
      </c>
      <c r="G552">
        <v>1</v>
      </c>
      <c r="H552" s="22">
        <v>189</v>
      </c>
      <c r="I552" t="s">
        <v>18</v>
      </c>
      <c r="J552" t="s">
        <v>99</v>
      </c>
      <c r="K552" s="23">
        <v>0.1</v>
      </c>
      <c r="L552" s="22">
        <v>18.900000000000002</v>
      </c>
      <c r="M552" s="24">
        <v>170.1</v>
      </c>
      <c r="N552">
        <v>5</v>
      </c>
      <c r="O552" s="24">
        <f>IF(COUNTIF($A$2:A552,A552)=1,SUMIFS(Export!$M$2:$M$662,Export!$A$2:$A$662,Export!$A552),"")</f>
        <v>1608.3</v>
      </c>
      <c r="P552" t="str">
        <f>TEXT(Export!$B552,"ddd")</f>
        <v>Sat</v>
      </c>
      <c r="Q552">
        <f>1/COUNTIF(Export!$A$2:$A$662,Export!$A552)</f>
        <v>0.5</v>
      </c>
    </row>
    <row r="553" spans="1:17" x14ac:dyDescent="0.25">
      <c r="A553">
        <v>202123</v>
      </c>
      <c r="B553" s="5">
        <v>45493</v>
      </c>
      <c r="C553">
        <v>106824</v>
      </c>
      <c r="D553">
        <v>100254</v>
      </c>
      <c r="E553" t="s">
        <v>98</v>
      </c>
      <c r="F553" t="s">
        <v>35</v>
      </c>
      <c r="G553">
        <v>2</v>
      </c>
      <c r="H553" s="22">
        <v>799</v>
      </c>
      <c r="I553" t="s">
        <v>18</v>
      </c>
      <c r="J553" t="s">
        <v>99</v>
      </c>
      <c r="K553" s="23">
        <v>0.1</v>
      </c>
      <c r="L553" s="22">
        <v>159.80000000000001</v>
      </c>
      <c r="M553" s="24">
        <v>1438.2</v>
      </c>
      <c r="N553">
        <v>2</v>
      </c>
      <c r="O553" s="24" t="str">
        <f>IF(COUNTIF($A$2:A553,A553)=1,SUMIFS(Export!$M$2:$M$662,Export!$A$2:$A$662,Export!$A553),"")</f>
        <v/>
      </c>
      <c r="P553" t="str">
        <f>TEXT(Export!$B553,"ddd")</f>
        <v>Sat</v>
      </c>
      <c r="Q553">
        <f>1/COUNTIF(Export!$A$2:$A$662,Export!$A553)</f>
        <v>0.5</v>
      </c>
    </row>
    <row r="554" spans="1:17" x14ac:dyDescent="0.25">
      <c r="A554">
        <v>202124</v>
      </c>
      <c r="B554" s="5">
        <v>45493</v>
      </c>
      <c r="C554">
        <v>128966</v>
      </c>
      <c r="D554">
        <v>300185</v>
      </c>
      <c r="E554" t="s">
        <v>92</v>
      </c>
      <c r="F554" t="s">
        <v>101</v>
      </c>
      <c r="G554">
        <v>3</v>
      </c>
      <c r="H554" s="22">
        <v>29.99</v>
      </c>
      <c r="I554" t="s">
        <v>18</v>
      </c>
      <c r="J554" t="s">
        <v>116</v>
      </c>
      <c r="K554" s="23">
        <v>0.1</v>
      </c>
      <c r="L554" s="22">
        <v>8.9969999999999999</v>
      </c>
      <c r="M554" s="24">
        <v>80.972999999999999</v>
      </c>
      <c r="N554">
        <v>2</v>
      </c>
      <c r="O554" s="24">
        <f>IF(COUNTIF($A$2:A554,A554)=1,SUMIFS(Export!$M$2:$M$662,Export!$A$2:$A$662,Export!$A554),"")</f>
        <v>80.972999999999999</v>
      </c>
      <c r="P554" t="str">
        <f>TEXT(Export!$B554,"ddd")</f>
        <v>Sat</v>
      </c>
      <c r="Q554">
        <f>1/COUNTIF(Export!$A$2:$A$662,Export!$A554)</f>
        <v>1</v>
      </c>
    </row>
    <row r="555" spans="1:17" x14ac:dyDescent="0.25">
      <c r="A555">
        <v>202125</v>
      </c>
      <c r="B555" s="5">
        <v>45492</v>
      </c>
      <c r="C555">
        <v>121212</v>
      </c>
      <c r="D555">
        <v>100252</v>
      </c>
      <c r="E555" t="s">
        <v>98</v>
      </c>
      <c r="F555" t="s">
        <v>33</v>
      </c>
      <c r="G555">
        <v>1</v>
      </c>
      <c r="H555" s="22">
        <v>449</v>
      </c>
      <c r="I555" t="s">
        <v>18</v>
      </c>
      <c r="J555" t="s">
        <v>104</v>
      </c>
      <c r="K555" s="23">
        <v>0.15</v>
      </c>
      <c r="L555" s="22">
        <v>67.349999999999994</v>
      </c>
      <c r="M555" s="24">
        <v>381.65</v>
      </c>
      <c r="N555">
        <v>4</v>
      </c>
      <c r="O555" s="24">
        <f>IF(COUNTIF($A$2:A555,A555)=1,SUMIFS(Export!$M$2:$M$662,Export!$A$2:$A$662,Export!$A555),"")</f>
        <v>585.61599999999999</v>
      </c>
      <c r="P555" t="str">
        <f>TEXT(Export!$B555,"ddd")</f>
        <v>Fri</v>
      </c>
      <c r="Q555">
        <f>1/COUNTIF(Export!$A$2:$A$662,Export!$A555)</f>
        <v>0.5</v>
      </c>
    </row>
    <row r="556" spans="1:17" x14ac:dyDescent="0.25">
      <c r="A556">
        <v>202125</v>
      </c>
      <c r="B556" s="5">
        <v>45492</v>
      </c>
      <c r="C556">
        <v>121212</v>
      </c>
      <c r="D556">
        <v>200559</v>
      </c>
      <c r="E556" t="s">
        <v>95</v>
      </c>
      <c r="F556" t="s">
        <v>97</v>
      </c>
      <c r="G556">
        <v>4</v>
      </c>
      <c r="H556" s="22">
        <v>59.99</v>
      </c>
      <c r="I556" t="s">
        <v>18</v>
      </c>
      <c r="J556" t="s">
        <v>104</v>
      </c>
      <c r="K556" s="23">
        <v>0.15</v>
      </c>
      <c r="L556" s="22">
        <v>35.994</v>
      </c>
      <c r="M556" s="24">
        <v>203.96600000000001</v>
      </c>
      <c r="N556">
        <v>4</v>
      </c>
      <c r="O556" s="24" t="str">
        <f>IF(COUNTIF($A$2:A556,A556)=1,SUMIFS(Export!$M$2:$M$662,Export!$A$2:$A$662,Export!$A556),"")</f>
        <v/>
      </c>
      <c r="P556" t="str">
        <f>TEXT(Export!$B556,"ddd")</f>
        <v>Fri</v>
      </c>
      <c r="Q556">
        <f>1/COUNTIF(Export!$A$2:$A$662,Export!$A556)</f>
        <v>0.5</v>
      </c>
    </row>
    <row r="557" spans="1:17" x14ac:dyDescent="0.25">
      <c r="A557">
        <v>202126</v>
      </c>
      <c r="B557" s="5">
        <v>45483</v>
      </c>
      <c r="C557">
        <v>108529</v>
      </c>
      <c r="D557">
        <v>200558</v>
      </c>
      <c r="E557" t="s">
        <v>95</v>
      </c>
      <c r="F557" t="s">
        <v>105</v>
      </c>
      <c r="G557">
        <v>4</v>
      </c>
      <c r="H557" s="22">
        <v>18.989999999999998</v>
      </c>
      <c r="I557" t="s">
        <v>93</v>
      </c>
      <c r="J557" t="s">
        <v>6</v>
      </c>
      <c r="K557" s="23" t="s">
        <v>6</v>
      </c>
      <c r="L557" s="22">
        <v>0</v>
      </c>
      <c r="M557" s="24">
        <v>75.959999999999994</v>
      </c>
      <c r="N557">
        <v>4</v>
      </c>
      <c r="O557" s="24">
        <f>IF(COUNTIF($A$2:A557,A557)=1,SUMIFS(Export!$M$2:$M$662,Export!$A$2:$A$662,Export!$A557),"")</f>
        <v>460.9</v>
      </c>
      <c r="P557" t="str">
        <f>TEXT(Export!$B557,"ddd")</f>
        <v>Wed</v>
      </c>
      <c r="Q557">
        <f>1/COUNTIF(Export!$A$2:$A$662,Export!$A557)</f>
        <v>0.33333333333333331</v>
      </c>
    </row>
    <row r="558" spans="1:17" x14ac:dyDescent="0.25">
      <c r="A558">
        <v>202126</v>
      </c>
      <c r="B558" s="5">
        <v>45483</v>
      </c>
      <c r="C558">
        <v>108529</v>
      </c>
      <c r="D558">
        <v>300188</v>
      </c>
      <c r="E558" t="s">
        <v>92</v>
      </c>
      <c r="F558" t="s">
        <v>112</v>
      </c>
      <c r="G558">
        <v>5</v>
      </c>
      <c r="H558" s="22">
        <v>64.989999999999995</v>
      </c>
      <c r="I558" t="s">
        <v>93</v>
      </c>
      <c r="J558" t="s">
        <v>6</v>
      </c>
      <c r="K558" s="23" t="s">
        <v>6</v>
      </c>
      <c r="L558" s="22">
        <v>0</v>
      </c>
      <c r="M558" s="24">
        <v>324.95</v>
      </c>
      <c r="N558">
        <v>2</v>
      </c>
      <c r="O558" s="24" t="str">
        <f>IF(COUNTIF($A$2:A558,A558)=1,SUMIFS(Export!$M$2:$M$662,Export!$A$2:$A$662,Export!$A558),"")</f>
        <v/>
      </c>
      <c r="P558" t="str">
        <f>TEXT(Export!$B558,"ddd")</f>
        <v>Wed</v>
      </c>
      <c r="Q558">
        <f>1/COUNTIF(Export!$A$2:$A$662,Export!$A558)</f>
        <v>0.33333333333333331</v>
      </c>
    </row>
    <row r="559" spans="1:17" x14ac:dyDescent="0.25">
      <c r="A559">
        <v>202126</v>
      </c>
      <c r="B559" s="5">
        <v>45483</v>
      </c>
      <c r="C559">
        <v>108529</v>
      </c>
      <c r="D559">
        <v>200559</v>
      </c>
      <c r="E559" t="s">
        <v>95</v>
      </c>
      <c r="F559" t="s">
        <v>97</v>
      </c>
      <c r="G559">
        <v>1</v>
      </c>
      <c r="H559" s="22">
        <v>59.99</v>
      </c>
      <c r="I559" t="s">
        <v>93</v>
      </c>
      <c r="J559" t="s">
        <v>6</v>
      </c>
      <c r="K559" s="23" t="s">
        <v>6</v>
      </c>
      <c r="L559" s="22">
        <v>0</v>
      </c>
      <c r="M559" s="24">
        <v>59.99</v>
      </c>
      <c r="N559">
        <v>4</v>
      </c>
      <c r="O559" s="24" t="str">
        <f>IF(COUNTIF($A$2:A559,A559)=1,SUMIFS(Export!$M$2:$M$662,Export!$A$2:$A$662,Export!$A559),"")</f>
        <v/>
      </c>
      <c r="P559" t="str">
        <f>TEXT(Export!$B559,"ddd")</f>
        <v>Wed</v>
      </c>
      <c r="Q559">
        <f>1/COUNTIF(Export!$A$2:$A$662,Export!$A559)</f>
        <v>0.33333333333333331</v>
      </c>
    </row>
    <row r="560" spans="1:17" x14ac:dyDescent="0.25">
      <c r="A560">
        <v>202127</v>
      </c>
      <c r="B560" s="5">
        <v>45493</v>
      </c>
      <c r="C560">
        <v>110114</v>
      </c>
      <c r="D560">
        <v>100250</v>
      </c>
      <c r="E560" t="s">
        <v>98</v>
      </c>
      <c r="F560" t="s">
        <v>51</v>
      </c>
      <c r="G560">
        <v>3</v>
      </c>
      <c r="H560" s="22">
        <v>189</v>
      </c>
      <c r="I560" t="s">
        <v>93</v>
      </c>
      <c r="J560" t="s">
        <v>6</v>
      </c>
      <c r="K560" s="23" t="s">
        <v>6</v>
      </c>
      <c r="L560" s="22">
        <v>0</v>
      </c>
      <c r="M560" s="24">
        <v>567</v>
      </c>
      <c r="N560">
        <v>2</v>
      </c>
      <c r="O560" s="24">
        <f>IF(COUNTIF($A$2:A560,A560)=1,SUMIFS(Export!$M$2:$M$662,Export!$A$2:$A$662,Export!$A560),"")</f>
        <v>567</v>
      </c>
      <c r="P560" t="str">
        <f>TEXT(Export!$B560,"ddd")</f>
        <v>Sat</v>
      </c>
      <c r="Q560">
        <f>1/COUNTIF(Export!$A$2:$A$662,Export!$A560)</f>
        <v>1</v>
      </c>
    </row>
    <row r="561" spans="1:17" x14ac:dyDescent="0.25">
      <c r="A561">
        <v>202128</v>
      </c>
      <c r="B561" s="5">
        <v>45484</v>
      </c>
      <c r="C561">
        <v>114152</v>
      </c>
      <c r="D561">
        <v>200554</v>
      </c>
      <c r="E561" t="s">
        <v>95</v>
      </c>
      <c r="F561" t="s">
        <v>100</v>
      </c>
      <c r="G561">
        <v>4</v>
      </c>
      <c r="H561" s="22">
        <v>67.989999999999995</v>
      </c>
      <c r="I561" t="s">
        <v>93</v>
      </c>
      <c r="J561" t="s">
        <v>6</v>
      </c>
      <c r="K561" s="23" t="s">
        <v>6</v>
      </c>
      <c r="L561" s="22">
        <v>0</v>
      </c>
      <c r="M561" s="24">
        <v>271.95999999999998</v>
      </c>
      <c r="N561">
        <v>1</v>
      </c>
      <c r="O561" s="24">
        <f>IF(COUNTIF($A$2:A561,A561)=1,SUMIFS(Export!$M$2:$M$662,Export!$A$2:$A$662,Export!$A561),"")</f>
        <v>271.95999999999998</v>
      </c>
      <c r="P561" t="str">
        <f>TEXT(Export!$B561,"ddd")</f>
        <v>Thu</v>
      </c>
      <c r="Q561">
        <f>1/COUNTIF(Export!$A$2:$A$662,Export!$A561)</f>
        <v>1</v>
      </c>
    </row>
    <row r="562" spans="1:17" x14ac:dyDescent="0.25">
      <c r="A562">
        <v>202129</v>
      </c>
      <c r="B562" s="5">
        <v>45486</v>
      </c>
      <c r="C562">
        <v>113334</v>
      </c>
      <c r="D562">
        <v>100252</v>
      </c>
      <c r="E562" t="s">
        <v>98</v>
      </c>
      <c r="F562" t="s">
        <v>33</v>
      </c>
      <c r="G562">
        <v>1</v>
      </c>
      <c r="H562" s="22">
        <v>449</v>
      </c>
      <c r="I562" t="s">
        <v>93</v>
      </c>
      <c r="J562" t="s">
        <v>6</v>
      </c>
      <c r="K562" s="23" t="s">
        <v>6</v>
      </c>
      <c r="L562" s="22">
        <v>0</v>
      </c>
      <c r="M562" s="24">
        <v>449</v>
      </c>
      <c r="N562">
        <v>7</v>
      </c>
      <c r="O562" s="24">
        <f>IF(COUNTIF($A$2:A562,A562)=1,SUMIFS(Export!$M$2:$M$662,Export!$A$2:$A$662,Export!$A562),"")</f>
        <v>511.97</v>
      </c>
      <c r="P562" t="str">
        <f>TEXT(Export!$B562,"ddd")</f>
        <v>Sat</v>
      </c>
      <c r="Q562">
        <f>1/COUNTIF(Export!$A$2:$A$662,Export!$A562)</f>
        <v>0.25</v>
      </c>
    </row>
    <row r="563" spans="1:17" x14ac:dyDescent="0.25">
      <c r="A563">
        <v>202129</v>
      </c>
      <c r="B563" s="5">
        <v>45486</v>
      </c>
      <c r="C563">
        <v>113334</v>
      </c>
      <c r="D563">
        <v>300191</v>
      </c>
      <c r="E563" t="s">
        <v>92</v>
      </c>
      <c r="F563" t="s">
        <v>103</v>
      </c>
      <c r="G563">
        <v>1</v>
      </c>
      <c r="H563" s="22">
        <v>21.99</v>
      </c>
      <c r="I563" t="s">
        <v>93</v>
      </c>
      <c r="J563" t="s">
        <v>6</v>
      </c>
      <c r="K563" s="23" t="s">
        <v>6</v>
      </c>
      <c r="L563" s="22">
        <v>0</v>
      </c>
      <c r="M563" s="24">
        <v>21.99</v>
      </c>
      <c r="N563">
        <v>3</v>
      </c>
      <c r="O563" s="24" t="str">
        <f>IF(COUNTIF($A$2:A563,A563)=1,SUMIFS(Export!$M$2:$M$662,Export!$A$2:$A$662,Export!$A563),"")</f>
        <v/>
      </c>
      <c r="P563" t="str">
        <f>TEXT(Export!$B563,"ddd")</f>
        <v>Sat</v>
      </c>
      <c r="Q563">
        <f>1/COUNTIF(Export!$A$2:$A$662,Export!$A563)</f>
        <v>0.25</v>
      </c>
    </row>
    <row r="564" spans="1:17" x14ac:dyDescent="0.25">
      <c r="A564">
        <v>202129</v>
      </c>
      <c r="B564" s="5">
        <v>45486</v>
      </c>
      <c r="C564">
        <v>113334</v>
      </c>
      <c r="D564">
        <v>200549</v>
      </c>
      <c r="E564" t="s">
        <v>95</v>
      </c>
      <c r="F564" t="s">
        <v>94</v>
      </c>
      <c r="G564">
        <v>1</v>
      </c>
      <c r="H564" s="22">
        <v>18.989999999999998</v>
      </c>
      <c r="I564" t="s">
        <v>93</v>
      </c>
      <c r="J564" t="s">
        <v>6</v>
      </c>
      <c r="K564" s="23" t="s">
        <v>6</v>
      </c>
      <c r="L564" s="22">
        <v>0</v>
      </c>
      <c r="M564" s="24">
        <v>18.989999999999998</v>
      </c>
      <c r="N564">
        <v>3</v>
      </c>
      <c r="O564" s="24" t="str">
        <f>IF(COUNTIF($A$2:A564,A564)=1,SUMIFS(Export!$M$2:$M$662,Export!$A$2:$A$662,Export!$A564),"")</f>
        <v/>
      </c>
      <c r="P564" t="str">
        <f>TEXT(Export!$B564,"ddd")</f>
        <v>Sat</v>
      </c>
      <c r="Q564">
        <f>1/COUNTIF(Export!$A$2:$A$662,Export!$A564)</f>
        <v>0.25</v>
      </c>
    </row>
    <row r="565" spans="1:17" x14ac:dyDescent="0.25">
      <c r="A565">
        <v>202129</v>
      </c>
      <c r="B565" s="5">
        <v>45486</v>
      </c>
      <c r="C565">
        <v>113334</v>
      </c>
      <c r="D565">
        <v>300191</v>
      </c>
      <c r="E565" t="s">
        <v>92</v>
      </c>
      <c r="F565" t="s">
        <v>103</v>
      </c>
      <c r="G565">
        <v>1</v>
      </c>
      <c r="H565" s="22">
        <v>21.99</v>
      </c>
      <c r="I565" t="s">
        <v>93</v>
      </c>
      <c r="J565" t="s">
        <v>6</v>
      </c>
      <c r="K565" s="23" t="s">
        <v>6</v>
      </c>
      <c r="L565" s="22">
        <v>0</v>
      </c>
      <c r="M565" s="24">
        <v>21.99</v>
      </c>
      <c r="N565">
        <v>4</v>
      </c>
      <c r="O565" s="24" t="str">
        <f>IF(COUNTIF($A$2:A565,A565)=1,SUMIFS(Export!$M$2:$M$662,Export!$A$2:$A$662,Export!$A565),"")</f>
        <v/>
      </c>
      <c r="P565" t="str">
        <f>TEXT(Export!$B565,"ddd")</f>
        <v>Sat</v>
      </c>
      <c r="Q565">
        <f>1/COUNTIF(Export!$A$2:$A$662,Export!$A565)</f>
        <v>0.25</v>
      </c>
    </row>
    <row r="566" spans="1:17" x14ac:dyDescent="0.25">
      <c r="A566">
        <v>202130</v>
      </c>
      <c r="B566" s="5">
        <v>45488</v>
      </c>
      <c r="C566">
        <v>128291</v>
      </c>
      <c r="D566">
        <v>200549</v>
      </c>
      <c r="E566" t="s">
        <v>95</v>
      </c>
      <c r="F566" t="s">
        <v>94</v>
      </c>
      <c r="G566">
        <v>1</v>
      </c>
      <c r="H566" s="22">
        <v>18.989999999999998</v>
      </c>
      <c r="I566" t="s">
        <v>93</v>
      </c>
      <c r="J566" t="s">
        <v>6</v>
      </c>
      <c r="K566" s="23" t="s">
        <v>6</v>
      </c>
      <c r="L566" s="22">
        <v>0</v>
      </c>
      <c r="M566" s="24">
        <v>18.989999999999998</v>
      </c>
      <c r="N566">
        <v>3</v>
      </c>
      <c r="O566" s="24">
        <f>IF(COUNTIF($A$2:A566,A566)=1,SUMIFS(Export!$M$2:$M$662,Export!$A$2:$A$662,Export!$A566),"")</f>
        <v>18.989999999999998</v>
      </c>
      <c r="P566" t="str">
        <f>TEXT(Export!$B566,"ddd")</f>
        <v>Mon</v>
      </c>
      <c r="Q566">
        <f>1/COUNTIF(Export!$A$2:$A$662,Export!$A566)</f>
        <v>1</v>
      </c>
    </row>
    <row r="567" spans="1:17" x14ac:dyDescent="0.25">
      <c r="A567">
        <v>202131</v>
      </c>
      <c r="B567" s="5">
        <v>45491</v>
      </c>
      <c r="C567">
        <v>112109</v>
      </c>
      <c r="D567">
        <v>200549</v>
      </c>
      <c r="E567" t="s">
        <v>95</v>
      </c>
      <c r="F567" t="s">
        <v>94</v>
      </c>
      <c r="G567">
        <v>4</v>
      </c>
      <c r="H567" s="22">
        <v>18.989999999999998</v>
      </c>
      <c r="I567" t="s">
        <v>93</v>
      </c>
      <c r="J567" t="s">
        <v>6</v>
      </c>
      <c r="K567" s="23" t="s">
        <v>6</v>
      </c>
      <c r="L567" s="22">
        <v>0</v>
      </c>
      <c r="M567" s="24">
        <v>75.959999999999994</v>
      </c>
      <c r="N567">
        <v>1</v>
      </c>
      <c r="O567" s="24">
        <f>IF(COUNTIF($A$2:A567,A567)=1,SUMIFS(Export!$M$2:$M$662,Export!$A$2:$A$662,Export!$A567),"")</f>
        <v>105.94999999999999</v>
      </c>
      <c r="P567" t="str">
        <f>TEXT(Export!$B567,"ddd")</f>
        <v>Thu</v>
      </c>
      <c r="Q567">
        <f>1/COUNTIF(Export!$A$2:$A$662,Export!$A567)</f>
        <v>0.5</v>
      </c>
    </row>
    <row r="568" spans="1:17" x14ac:dyDescent="0.25">
      <c r="A568">
        <v>202131</v>
      </c>
      <c r="B568" s="5">
        <v>45491</v>
      </c>
      <c r="C568">
        <v>112109</v>
      </c>
      <c r="D568">
        <v>300185</v>
      </c>
      <c r="E568" t="s">
        <v>92</v>
      </c>
      <c r="F568" t="s">
        <v>101</v>
      </c>
      <c r="G568">
        <v>1</v>
      </c>
      <c r="H568" s="22">
        <v>29.99</v>
      </c>
      <c r="I568" t="s">
        <v>93</v>
      </c>
      <c r="J568" t="s">
        <v>6</v>
      </c>
      <c r="K568" s="23" t="s">
        <v>6</v>
      </c>
      <c r="L568" s="22">
        <v>0</v>
      </c>
      <c r="M568" s="24">
        <v>29.99</v>
      </c>
      <c r="N568">
        <v>4</v>
      </c>
      <c r="O568" s="24" t="str">
        <f>IF(COUNTIF($A$2:A568,A568)=1,SUMIFS(Export!$M$2:$M$662,Export!$A$2:$A$662,Export!$A568),"")</f>
        <v/>
      </c>
      <c r="P568" t="str">
        <f>TEXT(Export!$B568,"ddd")</f>
        <v>Thu</v>
      </c>
      <c r="Q568">
        <f>1/COUNTIF(Export!$A$2:$A$662,Export!$A568)</f>
        <v>0.5</v>
      </c>
    </row>
    <row r="569" spans="1:17" x14ac:dyDescent="0.25">
      <c r="A569">
        <v>202132</v>
      </c>
      <c r="B569" s="5">
        <v>45494</v>
      </c>
      <c r="C569">
        <v>106610</v>
      </c>
      <c r="D569">
        <v>300185</v>
      </c>
      <c r="E569" t="s">
        <v>92</v>
      </c>
      <c r="F569" t="s">
        <v>101</v>
      </c>
      <c r="G569">
        <v>3</v>
      </c>
      <c r="H569" s="22">
        <v>29.99</v>
      </c>
      <c r="I569" t="s">
        <v>18</v>
      </c>
      <c r="J569" t="s">
        <v>99</v>
      </c>
      <c r="K569" s="23">
        <v>0.1</v>
      </c>
      <c r="L569" s="22">
        <v>8.9969999999999999</v>
      </c>
      <c r="M569" s="24">
        <v>80.972999999999999</v>
      </c>
      <c r="N569">
        <v>4</v>
      </c>
      <c r="O569" s="24">
        <f>IF(COUNTIF($A$2:A569,A569)=1,SUMIFS(Export!$M$2:$M$662,Export!$A$2:$A$662,Export!$A569),"")</f>
        <v>80.972999999999999</v>
      </c>
      <c r="P569" t="str">
        <f>TEXT(Export!$B569,"ddd")</f>
        <v>Sun</v>
      </c>
      <c r="Q569">
        <f>1/COUNTIF(Export!$A$2:$A$662,Export!$A569)</f>
        <v>1</v>
      </c>
    </row>
    <row r="570" spans="1:17" x14ac:dyDescent="0.25">
      <c r="A570">
        <v>202133</v>
      </c>
      <c r="B570" s="5">
        <v>45488</v>
      </c>
      <c r="C570">
        <v>107767</v>
      </c>
      <c r="D570">
        <v>100251</v>
      </c>
      <c r="E570" t="s">
        <v>98</v>
      </c>
      <c r="F570" t="s">
        <v>30</v>
      </c>
      <c r="G570">
        <v>1</v>
      </c>
      <c r="H570" s="22">
        <v>399</v>
      </c>
      <c r="I570" t="s">
        <v>93</v>
      </c>
      <c r="J570" t="s">
        <v>6</v>
      </c>
      <c r="K570" s="23" t="s">
        <v>6</v>
      </c>
      <c r="L570" s="22">
        <v>0</v>
      </c>
      <c r="M570" s="24">
        <v>399</v>
      </c>
      <c r="N570">
        <v>4</v>
      </c>
      <c r="O570" s="24">
        <f>IF(COUNTIF($A$2:A570,A570)=1,SUMIFS(Export!$M$2:$M$662,Export!$A$2:$A$662,Export!$A570),"")</f>
        <v>1107.96</v>
      </c>
      <c r="P570" t="str">
        <f>TEXT(Export!$B570,"ddd")</f>
        <v>Mon</v>
      </c>
      <c r="Q570">
        <f>1/COUNTIF(Export!$A$2:$A$662,Export!$A570)</f>
        <v>0.25</v>
      </c>
    </row>
    <row r="571" spans="1:17" x14ac:dyDescent="0.25">
      <c r="A571">
        <v>202133</v>
      </c>
      <c r="B571" s="5">
        <v>45488</v>
      </c>
      <c r="C571">
        <v>107767</v>
      </c>
      <c r="D571">
        <v>200556</v>
      </c>
      <c r="E571" t="s">
        <v>95</v>
      </c>
      <c r="F571" t="s">
        <v>96</v>
      </c>
      <c r="G571">
        <v>3</v>
      </c>
      <c r="H571" s="22">
        <v>64.989999999999995</v>
      </c>
      <c r="I571" t="s">
        <v>93</v>
      </c>
      <c r="J571" t="s">
        <v>6</v>
      </c>
      <c r="K571" s="23" t="s">
        <v>6</v>
      </c>
      <c r="L571" s="22">
        <v>0</v>
      </c>
      <c r="M571" s="24">
        <v>194.96999999999997</v>
      </c>
      <c r="N571">
        <v>2</v>
      </c>
      <c r="O571" s="24" t="str">
        <f>IF(COUNTIF($A$2:A571,A571)=1,SUMIFS(Export!$M$2:$M$662,Export!$A$2:$A$662,Export!$A571),"")</f>
        <v/>
      </c>
      <c r="P571" t="str">
        <f>TEXT(Export!$B571,"ddd")</f>
        <v>Mon</v>
      </c>
      <c r="Q571">
        <f>1/COUNTIF(Export!$A$2:$A$662,Export!$A571)</f>
        <v>0.25</v>
      </c>
    </row>
    <row r="572" spans="1:17" x14ac:dyDescent="0.25">
      <c r="A572">
        <v>202133</v>
      </c>
      <c r="B572" s="5">
        <v>45488</v>
      </c>
      <c r="C572">
        <v>107767</v>
      </c>
      <c r="D572">
        <v>200556</v>
      </c>
      <c r="E572" t="s">
        <v>95</v>
      </c>
      <c r="F572" t="s">
        <v>96</v>
      </c>
      <c r="G572">
        <v>1</v>
      </c>
      <c r="H572" s="22">
        <v>64.989999999999995</v>
      </c>
      <c r="I572" t="s">
        <v>93</v>
      </c>
      <c r="J572" t="s">
        <v>6</v>
      </c>
      <c r="K572" s="23" t="s">
        <v>6</v>
      </c>
      <c r="L572" s="22">
        <v>0</v>
      </c>
      <c r="M572" s="24">
        <v>64.989999999999995</v>
      </c>
      <c r="N572">
        <v>1</v>
      </c>
      <c r="O572" s="24" t="str">
        <f>IF(COUNTIF($A$2:A572,A572)=1,SUMIFS(Export!$M$2:$M$662,Export!$A$2:$A$662,Export!$A572),"")</f>
        <v/>
      </c>
      <c r="P572" t="str">
        <f>TEXT(Export!$B572,"ddd")</f>
        <v>Mon</v>
      </c>
      <c r="Q572">
        <f>1/COUNTIF(Export!$A$2:$A$662,Export!$A572)</f>
        <v>0.25</v>
      </c>
    </row>
    <row r="573" spans="1:17" x14ac:dyDescent="0.25">
      <c r="A573">
        <v>202133</v>
      </c>
      <c r="B573" s="5">
        <v>45488</v>
      </c>
      <c r="C573">
        <v>107767</v>
      </c>
      <c r="D573">
        <v>100252</v>
      </c>
      <c r="E573" t="s">
        <v>98</v>
      </c>
      <c r="F573" t="s">
        <v>33</v>
      </c>
      <c r="G573">
        <v>1</v>
      </c>
      <c r="H573" s="22">
        <v>449</v>
      </c>
      <c r="I573" t="s">
        <v>93</v>
      </c>
      <c r="J573" t="s">
        <v>6</v>
      </c>
      <c r="K573" s="23" t="s">
        <v>6</v>
      </c>
      <c r="L573" s="22">
        <v>0</v>
      </c>
      <c r="M573" s="24">
        <v>449</v>
      </c>
      <c r="N573">
        <v>4</v>
      </c>
      <c r="O573" s="24" t="str">
        <f>IF(COUNTIF($A$2:A573,A573)=1,SUMIFS(Export!$M$2:$M$662,Export!$A$2:$A$662,Export!$A573),"")</f>
        <v/>
      </c>
      <c r="P573" t="str">
        <f>TEXT(Export!$B573,"ddd")</f>
        <v>Mon</v>
      </c>
      <c r="Q573">
        <f>1/COUNTIF(Export!$A$2:$A$662,Export!$A573)</f>
        <v>0.25</v>
      </c>
    </row>
    <row r="574" spans="1:17" x14ac:dyDescent="0.25">
      <c r="A574">
        <v>202134</v>
      </c>
      <c r="B574" s="5">
        <v>45487</v>
      </c>
      <c r="C574">
        <v>128796</v>
      </c>
      <c r="D574">
        <v>200548</v>
      </c>
      <c r="E574" t="s">
        <v>95</v>
      </c>
      <c r="F574" t="s">
        <v>111</v>
      </c>
      <c r="G574">
        <v>1</v>
      </c>
      <c r="H574" s="22">
        <v>29.99</v>
      </c>
      <c r="I574" t="s">
        <v>93</v>
      </c>
      <c r="J574" t="s">
        <v>6</v>
      </c>
      <c r="K574" s="23" t="s">
        <v>6</v>
      </c>
      <c r="L574" s="22">
        <v>0</v>
      </c>
      <c r="M574" s="24">
        <v>29.99</v>
      </c>
      <c r="N574">
        <v>1</v>
      </c>
      <c r="O574" s="24">
        <f>IF(COUNTIF($A$2:A574,A574)=1,SUMIFS(Export!$M$2:$M$662,Export!$A$2:$A$662,Export!$A574),"")</f>
        <v>127.96</v>
      </c>
      <c r="P574" t="str">
        <f>TEXT(Export!$B574,"ddd")</f>
        <v>Sun</v>
      </c>
      <c r="Q574">
        <f>1/COUNTIF(Export!$A$2:$A$662,Export!$A574)</f>
        <v>0.25</v>
      </c>
    </row>
    <row r="575" spans="1:17" x14ac:dyDescent="0.25">
      <c r="A575">
        <v>202134</v>
      </c>
      <c r="B575" s="5">
        <v>45487</v>
      </c>
      <c r="C575">
        <v>128796</v>
      </c>
      <c r="D575">
        <v>200559</v>
      </c>
      <c r="E575" t="s">
        <v>95</v>
      </c>
      <c r="F575" t="s">
        <v>97</v>
      </c>
      <c r="G575">
        <v>1</v>
      </c>
      <c r="H575" s="22">
        <v>59.99</v>
      </c>
      <c r="I575" t="s">
        <v>93</v>
      </c>
      <c r="J575" t="s">
        <v>6</v>
      </c>
      <c r="K575" s="23" t="s">
        <v>6</v>
      </c>
      <c r="L575" s="22">
        <v>0</v>
      </c>
      <c r="M575" s="24">
        <v>59.99</v>
      </c>
      <c r="N575">
        <v>4</v>
      </c>
      <c r="O575" s="24" t="str">
        <f>IF(COUNTIF($A$2:A575,A575)=1,SUMIFS(Export!$M$2:$M$662,Export!$A$2:$A$662,Export!$A575),"")</f>
        <v/>
      </c>
      <c r="P575" t="str">
        <f>TEXT(Export!$B575,"ddd")</f>
        <v>Sun</v>
      </c>
      <c r="Q575">
        <f>1/COUNTIF(Export!$A$2:$A$662,Export!$A575)</f>
        <v>0.25</v>
      </c>
    </row>
    <row r="576" spans="1:17" x14ac:dyDescent="0.25">
      <c r="A576">
        <v>202134</v>
      </c>
      <c r="B576" s="5">
        <v>45487</v>
      </c>
      <c r="C576">
        <v>128796</v>
      </c>
      <c r="D576">
        <v>200549</v>
      </c>
      <c r="E576" t="s">
        <v>95</v>
      </c>
      <c r="F576" t="s">
        <v>94</v>
      </c>
      <c r="G576">
        <v>1</v>
      </c>
      <c r="H576" s="22">
        <v>18.989999999999998</v>
      </c>
      <c r="I576" t="s">
        <v>93</v>
      </c>
      <c r="J576" t="s">
        <v>6</v>
      </c>
      <c r="K576" s="23" t="s">
        <v>6</v>
      </c>
      <c r="L576" s="22">
        <v>0</v>
      </c>
      <c r="M576" s="24">
        <v>18.989999999999998</v>
      </c>
      <c r="N576">
        <v>4</v>
      </c>
      <c r="O576" s="24" t="str">
        <f>IF(COUNTIF($A$2:A576,A576)=1,SUMIFS(Export!$M$2:$M$662,Export!$A$2:$A$662,Export!$A576),"")</f>
        <v/>
      </c>
      <c r="P576" t="str">
        <f>TEXT(Export!$B576,"ddd")</f>
        <v>Sun</v>
      </c>
      <c r="Q576">
        <f>1/COUNTIF(Export!$A$2:$A$662,Export!$A576)</f>
        <v>0.25</v>
      </c>
    </row>
    <row r="577" spans="1:17" x14ac:dyDescent="0.25">
      <c r="A577">
        <v>202134</v>
      </c>
      <c r="B577" s="5">
        <v>45487</v>
      </c>
      <c r="C577">
        <v>128796</v>
      </c>
      <c r="D577">
        <v>200558</v>
      </c>
      <c r="E577" t="s">
        <v>95</v>
      </c>
      <c r="F577" t="s">
        <v>105</v>
      </c>
      <c r="G577">
        <v>1</v>
      </c>
      <c r="H577" s="22">
        <v>18.989999999999998</v>
      </c>
      <c r="I577" t="s">
        <v>93</v>
      </c>
      <c r="J577" t="s">
        <v>6</v>
      </c>
      <c r="K577" s="23" t="s">
        <v>6</v>
      </c>
      <c r="L577" s="22">
        <v>0</v>
      </c>
      <c r="M577" s="24">
        <v>18.989999999999998</v>
      </c>
      <c r="N577">
        <v>2</v>
      </c>
      <c r="O577" s="24" t="str">
        <f>IF(COUNTIF($A$2:A577,A577)=1,SUMIFS(Export!$M$2:$M$662,Export!$A$2:$A$662,Export!$A577),"")</f>
        <v/>
      </c>
      <c r="P577" t="str">
        <f>TEXT(Export!$B577,"ddd")</f>
        <v>Sun</v>
      </c>
      <c r="Q577">
        <f>1/COUNTIF(Export!$A$2:$A$662,Export!$A577)</f>
        <v>0.25</v>
      </c>
    </row>
    <row r="578" spans="1:17" x14ac:dyDescent="0.25">
      <c r="A578">
        <v>202135</v>
      </c>
      <c r="B578" s="5">
        <v>45489</v>
      </c>
      <c r="C578">
        <v>109674</v>
      </c>
      <c r="D578">
        <v>100252</v>
      </c>
      <c r="E578" t="s">
        <v>98</v>
      </c>
      <c r="F578" t="s">
        <v>33</v>
      </c>
      <c r="G578">
        <v>1</v>
      </c>
      <c r="H578" s="22">
        <v>449</v>
      </c>
      <c r="I578" t="s">
        <v>93</v>
      </c>
      <c r="J578" t="s">
        <v>6</v>
      </c>
      <c r="K578" s="23" t="s">
        <v>6</v>
      </c>
      <c r="L578" s="22">
        <v>0</v>
      </c>
      <c r="M578" s="24">
        <v>449</v>
      </c>
      <c r="N578">
        <v>4</v>
      </c>
      <c r="O578" s="24">
        <f>IF(COUNTIF($A$2:A578,A578)=1,SUMIFS(Export!$M$2:$M$662,Export!$A$2:$A$662,Export!$A578),"")</f>
        <v>449</v>
      </c>
      <c r="P578" t="str">
        <f>TEXT(Export!$B578,"ddd")</f>
        <v>Tue</v>
      </c>
      <c r="Q578">
        <f>1/COUNTIF(Export!$A$2:$A$662,Export!$A578)</f>
        <v>1</v>
      </c>
    </row>
    <row r="579" spans="1:17" x14ac:dyDescent="0.25">
      <c r="A579">
        <v>202136</v>
      </c>
      <c r="B579" s="5">
        <v>45485</v>
      </c>
      <c r="C579">
        <v>120507</v>
      </c>
      <c r="D579">
        <v>200553</v>
      </c>
      <c r="E579" t="s">
        <v>95</v>
      </c>
      <c r="F579" t="s">
        <v>107</v>
      </c>
      <c r="G579">
        <v>1</v>
      </c>
      <c r="H579" s="22">
        <v>29.99</v>
      </c>
      <c r="I579" t="s">
        <v>93</v>
      </c>
      <c r="J579" t="s">
        <v>6</v>
      </c>
      <c r="K579" s="23" t="s">
        <v>6</v>
      </c>
      <c r="L579" s="22">
        <v>0</v>
      </c>
      <c r="M579" s="24">
        <v>29.99</v>
      </c>
      <c r="N579">
        <v>4</v>
      </c>
      <c r="O579" s="24">
        <f>IF(COUNTIF($A$2:A579,A579)=1,SUMIFS(Export!$M$2:$M$662,Export!$A$2:$A$662,Export!$A579),"")</f>
        <v>29.99</v>
      </c>
      <c r="P579" t="str">
        <f>TEXT(Export!$B579,"ddd")</f>
        <v>Fri</v>
      </c>
      <c r="Q579">
        <f>1/COUNTIF(Export!$A$2:$A$662,Export!$A579)</f>
        <v>1</v>
      </c>
    </row>
    <row r="580" spans="1:17" x14ac:dyDescent="0.25">
      <c r="A580">
        <v>202137</v>
      </c>
      <c r="B580" s="5">
        <v>45486</v>
      </c>
      <c r="C580">
        <v>104703</v>
      </c>
      <c r="D580">
        <v>100252</v>
      </c>
      <c r="E580" t="s">
        <v>98</v>
      </c>
      <c r="F580" t="s">
        <v>33</v>
      </c>
      <c r="G580">
        <v>4</v>
      </c>
      <c r="H580" s="22">
        <v>449</v>
      </c>
      <c r="I580" t="s">
        <v>18</v>
      </c>
      <c r="J580" t="s">
        <v>116</v>
      </c>
      <c r="K580" s="23">
        <v>0.1</v>
      </c>
      <c r="L580" s="22">
        <v>179.60000000000002</v>
      </c>
      <c r="M580" s="24">
        <v>1616.4</v>
      </c>
      <c r="N580">
        <v>2</v>
      </c>
      <c r="O580" s="24">
        <f>IF(COUNTIF($A$2:A580,A580)=1,SUMIFS(Export!$M$2:$M$662,Export!$A$2:$A$662,Export!$A580),"")</f>
        <v>1616.4</v>
      </c>
      <c r="P580" t="str">
        <f>TEXT(Export!$B580,"ddd")</f>
        <v>Sat</v>
      </c>
      <c r="Q580">
        <f>1/COUNTIF(Export!$A$2:$A$662,Export!$A580)</f>
        <v>1</v>
      </c>
    </row>
    <row r="581" spans="1:17" x14ac:dyDescent="0.25">
      <c r="A581">
        <v>202138</v>
      </c>
      <c r="B581" s="5">
        <v>45490</v>
      </c>
      <c r="C581">
        <v>122886</v>
      </c>
      <c r="D581">
        <v>300185</v>
      </c>
      <c r="E581" t="s">
        <v>92</v>
      </c>
      <c r="F581" t="s">
        <v>101</v>
      </c>
      <c r="G581">
        <v>3</v>
      </c>
      <c r="H581" s="22">
        <v>29.99</v>
      </c>
      <c r="I581" t="s">
        <v>93</v>
      </c>
      <c r="J581" t="s">
        <v>6</v>
      </c>
      <c r="K581" s="23" t="s">
        <v>6</v>
      </c>
      <c r="L581" s="22">
        <v>0</v>
      </c>
      <c r="M581" s="24">
        <v>89.97</v>
      </c>
      <c r="N581">
        <v>3</v>
      </c>
      <c r="O581" s="24">
        <f>IF(COUNTIF($A$2:A581,A581)=1,SUMIFS(Export!$M$2:$M$662,Export!$A$2:$A$662,Export!$A581),"")</f>
        <v>89.97</v>
      </c>
      <c r="P581" t="str">
        <f>TEXT(Export!$B581,"ddd")</f>
        <v>Wed</v>
      </c>
      <c r="Q581">
        <f>1/COUNTIF(Export!$A$2:$A$662,Export!$A581)</f>
        <v>1</v>
      </c>
    </row>
    <row r="582" spans="1:17" x14ac:dyDescent="0.25">
      <c r="A582">
        <v>202139</v>
      </c>
      <c r="B582" s="5">
        <v>45493</v>
      </c>
      <c r="C582">
        <v>121235</v>
      </c>
      <c r="D582">
        <v>300185</v>
      </c>
      <c r="E582" t="s">
        <v>92</v>
      </c>
      <c r="F582" t="s">
        <v>101</v>
      </c>
      <c r="G582">
        <v>1</v>
      </c>
      <c r="H582" s="22">
        <v>29.99</v>
      </c>
      <c r="I582" t="s">
        <v>93</v>
      </c>
      <c r="J582" t="s">
        <v>6</v>
      </c>
      <c r="K582" s="23" t="s">
        <v>6</v>
      </c>
      <c r="L582" s="22">
        <v>0</v>
      </c>
      <c r="M582" s="24">
        <v>29.99</v>
      </c>
      <c r="N582">
        <v>1</v>
      </c>
      <c r="O582" s="24">
        <f>IF(COUNTIF($A$2:A582,A582)=1,SUMIFS(Export!$M$2:$M$662,Export!$A$2:$A$662,Export!$A582),"")</f>
        <v>146.95999999999998</v>
      </c>
      <c r="P582" t="str">
        <f>TEXT(Export!$B582,"ddd")</f>
        <v>Sat</v>
      </c>
      <c r="Q582">
        <f>1/COUNTIF(Export!$A$2:$A$662,Export!$A582)</f>
        <v>0.25</v>
      </c>
    </row>
    <row r="583" spans="1:17" x14ac:dyDescent="0.25">
      <c r="A583">
        <v>202139</v>
      </c>
      <c r="B583" s="5">
        <v>45493</v>
      </c>
      <c r="C583">
        <v>121235</v>
      </c>
      <c r="D583">
        <v>300191</v>
      </c>
      <c r="E583" t="s">
        <v>92</v>
      </c>
      <c r="F583" t="s">
        <v>103</v>
      </c>
      <c r="G583">
        <v>1</v>
      </c>
      <c r="H583" s="22">
        <v>21.99</v>
      </c>
      <c r="I583" t="s">
        <v>93</v>
      </c>
      <c r="J583" t="s">
        <v>6</v>
      </c>
      <c r="K583" s="23" t="s">
        <v>6</v>
      </c>
      <c r="L583" s="22">
        <v>0</v>
      </c>
      <c r="M583" s="24">
        <v>21.99</v>
      </c>
      <c r="N583">
        <v>3</v>
      </c>
      <c r="O583" s="24" t="str">
        <f>IF(COUNTIF($A$2:A583,A583)=1,SUMIFS(Export!$M$2:$M$662,Export!$A$2:$A$662,Export!$A583),"")</f>
        <v/>
      </c>
      <c r="P583" t="str">
        <f>TEXT(Export!$B583,"ddd")</f>
        <v>Sat</v>
      </c>
      <c r="Q583">
        <f>1/COUNTIF(Export!$A$2:$A$662,Export!$A583)</f>
        <v>0.25</v>
      </c>
    </row>
    <row r="584" spans="1:17" x14ac:dyDescent="0.25">
      <c r="A584">
        <v>202139</v>
      </c>
      <c r="B584" s="5">
        <v>45493</v>
      </c>
      <c r="C584">
        <v>121235</v>
      </c>
      <c r="D584">
        <v>300185</v>
      </c>
      <c r="E584" t="s">
        <v>92</v>
      </c>
      <c r="F584" t="s">
        <v>101</v>
      </c>
      <c r="G584">
        <v>1</v>
      </c>
      <c r="H584" s="22">
        <v>29.99</v>
      </c>
      <c r="I584" t="s">
        <v>93</v>
      </c>
      <c r="J584" t="s">
        <v>6</v>
      </c>
      <c r="K584" s="23" t="s">
        <v>6</v>
      </c>
      <c r="L584" s="22">
        <v>0</v>
      </c>
      <c r="M584" s="24">
        <v>29.99</v>
      </c>
      <c r="N584">
        <v>3</v>
      </c>
      <c r="O584" s="24" t="str">
        <f>IF(COUNTIF($A$2:A584,A584)=1,SUMIFS(Export!$M$2:$M$662,Export!$A$2:$A$662,Export!$A584),"")</f>
        <v/>
      </c>
      <c r="P584" t="str">
        <f>TEXT(Export!$B584,"ddd")</f>
        <v>Sat</v>
      </c>
      <c r="Q584">
        <f>1/COUNTIF(Export!$A$2:$A$662,Export!$A584)</f>
        <v>0.25</v>
      </c>
    </row>
    <row r="585" spans="1:17" x14ac:dyDescent="0.25">
      <c r="A585">
        <v>202139</v>
      </c>
      <c r="B585" s="5">
        <v>45493</v>
      </c>
      <c r="C585">
        <v>121235</v>
      </c>
      <c r="D585">
        <v>200556</v>
      </c>
      <c r="E585" t="s">
        <v>95</v>
      </c>
      <c r="F585" t="s">
        <v>96</v>
      </c>
      <c r="G585">
        <v>1</v>
      </c>
      <c r="H585" s="22">
        <v>64.989999999999995</v>
      </c>
      <c r="I585" t="s">
        <v>93</v>
      </c>
      <c r="J585" t="s">
        <v>6</v>
      </c>
      <c r="K585" s="23" t="s">
        <v>6</v>
      </c>
      <c r="L585" s="22">
        <v>0</v>
      </c>
      <c r="M585" s="24">
        <v>64.989999999999995</v>
      </c>
      <c r="N585">
        <v>4</v>
      </c>
      <c r="O585" s="24" t="str">
        <f>IF(COUNTIF($A$2:A585,A585)=1,SUMIFS(Export!$M$2:$M$662,Export!$A$2:$A$662,Export!$A585),"")</f>
        <v/>
      </c>
      <c r="P585" t="str">
        <f>TEXT(Export!$B585,"ddd")</f>
        <v>Sat</v>
      </c>
      <c r="Q585">
        <f>1/COUNTIF(Export!$A$2:$A$662,Export!$A585)</f>
        <v>0.25</v>
      </c>
    </row>
    <row r="586" spans="1:17" x14ac:dyDescent="0.25">
      <c r="A586">
        <v>202140</v>
      </c>
      <c r="B586" s="5">
        <v>45493</v>
      </c>
      <c r="C586">
        <v>108374</v>
      </c>
      <c r="D586">
        <v>300185</v>
      </c>
      <c r="E586" t="s">
        <v>92</v>
      </c>
      <c r="F586" t="s">
        <v>101</v>
      </c>
      <c r="G586">
        <v>1</v>
      </c>
      <c r="H586" s="22">
        <v>29.99</v>
      </c>
      <c r="I586" t="s">
        <v>93</v>
      </c>
      <c r="J586" t="s">
        <v>6</v>
      </c>
      <c r="K586" s="23" t="s">
        <v>6</v>
      </c>
      <c r="L586" s="22">
        <v>0</v>
      </c>
      <c r="M586" s="24">
        <v>29.99</v>
      </c>
      <c r="N586">
        <v>4</v>
      </c>
      <c r="O586" s="24">
        <f>IF(COUNTIF($A$2:A586,A586)=1,SUMIFS(Export!$M$2:$M$662,Export!$A$2:$A$662,Export!$A586),"")</f>
        <v>29.99</v>
      </c>
      <c r="P586" t="str">
        <f>TEXT(Export!$B586,"ddd")</f>
        <v>Sat</v>
      </c>
      <c r="Q586">
        <f>1/COUNTIF(Export!$A$2:$A$662,Export!$A586)</f>
        <v>1</v>
      </c>
    </row>
    <row r="587" spans="1:17" x14ac:dyDescent="0.25">
      <c r="A587">
        <v>202141</v>
      </c>
      <c r="B587" s="5">
        <v>45493</v>
      </c>
      <c r="C587">
        <v>104053</v>
      </c>
      <c r="D587">
        <v>200559</v>
      </c>
      <c r="E587" t="s">
        <v>95</v>
      </c>
      <c r="F587" t="s">
        <v>97</v>
      </c>
      <c r="G587">
        <v>1</v>
      </c>
      <c r="H587" s="22">
        <v>59.99</v>
      </c>
      <c r="I587" t="s">
        <v>93</v>
      </c>
      <c r="J587" t="s">
        <v>6</v>
      </c>
      <c r="K587" s="23" t="s">
        <v>6</v>
      </c>
      <c r="L587" s="22">
        <v>0</v>
      </c>
      <c r="M587" s="24">
        <v>59.99</v>
      </c>
      <c r="N587">
        <v>1</v>
      </c>
      <c r="O587" s="24">
        <f>IF(COUNTIF($A$2:A587,A587)=1,SUMIFS(Export!$M$2:$M$662,Export!$A$2:$A$662,Export!$A587),"")</f>
        <v>373.96000000000004</v>
      </c>
      <c r="P587" t="str">
        <f>TEXT(Export!$B587,"ddd")</f>
        <v>Sat</v>
      </c>
      <c r="Q587">
        <f>1/COUNTIF(Export!$A$2:$A$662,Export!$A587)</f>
        <v>0.25</v>
      </c>
    </row>
    <row r="588" spans="1:17" x14ac:dyDescent="0.25">
      <c r="A588">
        <v>202141</v>
      </c>
      <c r="B588" s="5">
        <v>45493</v>
      </c>
      <c r="C588">
        <v>104053</v>
      </c>
      <c r="D588">
        <v>200556</v>
      </c>
      <c r="E588" t="s">
        <v>95</v>
      </c>
      <c r="F588" t="s">
        <v>96</v>
      </c>
      <c r="G588">
        <v>1</v>
      </c>
      <c r="H588" s="22">
        <v>64.989999999999995</v>
      </c>
      <c r="I588" t="s">
        <v>93</v>
      </c>
      <c r="J588" t="s">
        <v>6</v>
      </c>
      <c r="K588" s="23" t="s">
        <v>6</v>
      </c>
      <c r="L588" s="22">
        <v>0</v>
      </c>
      <c r="M588" s="24">
        <v>64.989999999999995</v>
      </c>
      <c r="N588">
        <v>4</v>
      </c>
      <c r="O588" s="24" t="str">
        <f>IF(COUNTIF($A$2:A588,A588)=1,SUMIFS(Export!$M$2:$M$662,Export!$A$2:$A$662,Export!$A588),"")</f>
        <v/>
      </c>
      <c r="P588" t="str">
        <f>TEXT(Export!$B588,"ddd")</f>
        <v>Sat</v>
      </c>
      <c r="Q588">
        <f>1/COUNTIF(Export!$A$2:$A$662,Export!$A588)</f>
        <v>0.25</v>
      </c>
    </row>
    <row r="589" spans="1:17" x14ac:dyDescent="0.25">
      <c r="A589">
        <v>202141</v>
      </c>
      <c r="B589" s="5">
        <v>45493</v>
      </c>
      <c r="C589">
        <v>104053</v>
      </c>
      <c r="D589">
        <v>100250</v>
      </c>
      <c r="E589" t="s">
        <v>98</v>
      </c>
      <c r="F589" t="s">
        <v>51</v>
      </c>
      <c r="G589">
        <v>1</v>
      </c>
      <c r="H589" s="22">
        <v>189</v>
      </c>
      <c r="I589" t="s">
        <v>93</v>
      </c>
      <c r="J589" t="s">
        <v>6</v>
      </c>
      <c r="K589" s="23" t="s">
        <v>6</v>
      </c>
      <c r="L589" s="22">
        <v>0</v>
      </c>
      <c r="M589" s="24">
        <v>189</v>
      </c>
      <c r="N589">
        <v>7</v>
      </c>
      <c r="O589" s="24" t="str">
        <f>IF(COUNTIF($A$2:A589,A589)=1,SUMIFS(Export!$M$2:$M$662,Export!$A$2:$A$662,Export!$A589),"")</f>
        <v/>
      </c>
      <c r="P589" t="str">
        <f>TEXT(Export!$B589,"ddd")</f>
        <v>Sat</v>
      </c>
      <c r="Q589">
        <f>1/COUNTIF(Export!$A$2:$A$662,Export!$A589)</f>
        <v>0.25</v>
      </c>
    </row>
    <row r="590" spans="1:17" x14ac:dyDescent="0.25">
      <c r="A590">
        <v>202141</v>
      </c>
      <c r="B590" s="5">
        <v>45493</v>
      </c>
      <c r="C590">
        <v>104053</v>
      </c>
      <c r="D590">
        <v>300185</v>
      </c>
      <c r="E590" t="s">
        <v>92</v>
      </c>
      <c r="F590" t="s">
        <v>101</v>
      </c>
      <c r="G590">
        <v>2</v>
      </c>
      <c r="H590" s="22">
        <v>29.99</v>
      </c>
      <c r="I590" t="s">
        <v>93</v>
      </c>
      <c r="J590" t="s">
        <v>6</v>
      </c>
      <c r="K590" s="23" t="s">
        <v>6</v>
      </c>
      <c r="L590" s="22">
        <v>0</v>
      </c>
      <c r="M590" s="24">
        <v>59.98</v>
      </c>
      <c r="N590">
        <v>4</v>
      </c>
      <c r="O590" s="24" t="str">
        <f>IF(COUNTIF($A$2:A590,A590)=1,SUMIFS(Export!$M$2:$M$662,Export!$A$2:$A$662,Export!$A590),"")</f>
        <v/>
      </c>
      <c r="P590" t="str">
        <f>TEXT(Export!$B590,"ddd")</f>
        <v>Sat</v>
      </c>
      <c r="Q590">
        <f>1/COUNTIF(Export!$A$2:$A$662,Export!$A590)</f>
        <v>0.25</v>
      </c>
    </row>
    <row r="591" spans="1:17" x14ac:dyDescent="0.25">
      <c r="A591">
        <v>202142</v>
      </c>
      <c r="B591" s="5">
        <v>45484</v>
      </c>
      <c r="C591">
        <v>103404</v>
      </c>
      <c r="D591">
        <v>100250</v>
      </c>
      <c r="E591" t="s">
        <v>98</v>
      </c>
      <c r="F591" t="s">
        <v>51</v>
      </c>
      <c r="G591">
        <v>5</v>
      </c>
      <c r="H591" s="22">
        <v>189</v>
      </c>
      <c r="I591" t="s">
        <v>93</v>
      </c>
      <c r="J591" t="s">
        <v>6</v>
      </c>
      <c r="K591" s="23" t="s">
        <v>6</v>
      </c>
      <c r="L591" s="22">
        <v>0</v>
      </c>
      <c r="M591" s="24">
        <v>945</v>
      </c>
      <c r="N591">
        <v>6</v>
      </c>
      <c r="O591" s="24">
        <f>IF(COUNTIF($A$2:A591,A591)=1,SUMIFS(Export!$M$2:$M$662,Export!$A$2:$A$662,Export!$A591),"")</f>
        <v>4141</v>
      </c>
      <c r="P591" t="str">
        <f>TEXT(Export!$B591,"ddd")</f>
        <v>Thu</v>
      </c>
      <c r="Q591">
        <f>1/COUNTIF(Export!$A$2:$A$662,Export!$A591)</f>
        <v>0.5</v>
      </c>
    </row>
    <row r="592" spans="1:17" x14ac:dyDescent="0.25">
      <c r="A592">
        <v>202142</v>
      </c>
      <c r="B592" s="5">
        <v>45484</v>
      </c>
      <c r="C592">
        <v>103404</v>
      </c>
      <c r="D592">
        <v>100254</v>
      </c>
      <c r="E592" t="s">
        <v>98</v>
      </c>
      <c r="F592" t="s">
        <v>35</v>
      </c>
      <c r="G592">
        <v>4</v>
      </c>
      <c r="H592" s="22">
        <v>799</v>
      </c>
      <c r="I592" t="s">
        <v>93</v>
      </c>
      <c r="J592" t="s">
        <v>6</v>
      </c>
      <c r="K592" s="23" t="s">
        <v>6</v>
      </c>
      <c r="L592" s="22">
        <v>0</v>
      </c>
      <c r="M592" s="24">
        <v>3196</v>
      </c>
      <c r="N592">
        <v>4</v>
      </c>
      <c r="O592" s="24" t="str">
        <f>IF(COUNTIF($A$2:A592,A592)=1,SUMIFS(Export!$M$2:$M$662,Export!$A$2:$A$662,Export!$A592),"")</f>
        <v/>
      </c>
      <c r="P592" t="str">
        <f>TEXT(Export!$B592,"ddd")</f>
        <v>Thu</v>
      </c>
      <c r="Q592">
        <f>1/COUNTIF(Export!$A$2:$A$662,Export!$A592)</f>
        <v>0.5</v>
      </c>
    </row>
    <row r="593" spans="1:17" x14ac:dyDescent="0.25">
      <c r="A593">
        <v>202143</v>
      </c>
      <c r="B593" s="5">
        <v>45481</v>
      </c>
      <c r="C593">
        <v>125110</v>
      </c>
      <c r="D593">
        <v>300185</v>
      </c>
      <c r="E593" t="s">
        <v>92</v>
      </c>
      <c r="F593" t="s">
        <v>101</v>
      </c>
      <c r="G593">
        <v>1</v>
      </c>
      <c r="H593" s="22">
        <v>29.99</v>
      </c>
      <c r="I593" t="s">
        <v>18</v>
      </c>
      <c r="J593" t="s">
        <v>99</v>
      </c>
      <c r="K593" s="23">
        <v>0.1</v>
      </c>
      <c r="L593" s="22">
        <v>2.9990000000000001</v>
      </c>
      <c r="M593" s="24">
        <v>26.991</v>
      </c>
      <c r="N593">
        <v>3</v>
      </c>
      <c r="O593" s="24">
        <f>IF(COUNTIF($A$2:A593,A593)=1,SUMIFS(Export!$M$2:$M$662,Export!$A$2:$A$662,Export!$A593),"")</f>
        <v>26.991</v>
      </c>
      <c r="P593" t="str">
        <f>TEXT(Export!$B593,"ddd")</f>
        <v>Mon</v>
      </c>
      <c r="Q593">
        <f>1/COUNTIF(Export!$A$2:$A$662,Export!$A593)</f>
        <v>1</v>
      </c>
    </row>
    <row r="594" spans="1:17" x14ac:dyDescent="0.25">
      <c r="A594">
        <v>202144</v>
      </c>
      <c r="B594" s="5">
        <v>45483</v>
      </c>
      <c r="C594">
        <v>114115</v>
      </c>
      <c r="D594">
        <v>200559</v>
      </c>
      <c r="E594" t="s">
        <v>95</v>
      </c>
      <c r="F594" t="s">
        <v>97</v>
      </c>
      <c r="G594">
        <v>1</v>
      </c>
      <c r="H594" s="22">
        <v>59.99</v>
      </c>
      <c r="I594" t="s">
        <v>93</v>
      </c>
      <c r="J594" t="s">
        <v>6</v>
      </c>
      <c r="K594" s="23" t="s">
        <v>6</v>
      </c>
      <c r="L594" s="22">
        <v>0</v>
      </c>
      <c r="M594" s="24">
        <v>59.99</v>
      </c>
      <c r="N594">
        <v>3</v>
      </c>
      <c r="O594" s="24">
        <f>IF(COUNTIF($A$2:A594,A594)=1,SUMIFS(Export!$M$2:$M$662,Export!$A$2:$A$662,Export!$A594),"")</f>
        <v>458.99</v>
      </c>
      <c r="P594" t="str">
        <f>TEXT(Export!$B594,"ddd")</f>
        <v>Wed</v>
      </c>
      <c r="Q594">
        <f>1/COUNTIF(Export!$A$2:$A$662,Export!$A594)</f>
        <v>0.5</v>
      </c>
    </row>
    <row r="595" spans="1:17" x14ac:dyDescent="0.25">
      <c r="A595">
        <v>202144</v>
      </c>
      <c r="B595" s="5">
        <v>45483</v>
      </c>
      <c r="C595">
        <v>114115</v>
      </c>
      <c r="D595">
        <v>100251</v>
      </c>
      <c r="E595" t="s">
        <v>98</v>
      </c>
      <c r="F595" t="s">
        <v>30</v>
      </c>
      <c r="G595">
        <v>1</v>
      </c>
      <c r="H595" s="22">
        <v>399</v>
      </c>
      <c r="I595" t="s">
        <v>93</v>
      </c>
      <c r="J595" t="s">
        <v>6</v>
      </c>
      <c r="K595" s="23" t="s">
        <v>6</v>
      </c>
      <c r="L595" s="22">
        <v>0</v>
      </c>
      <c r="M595" s="24">
        <v>399</v>
      </c>
      <c r="N595">
        <v>4</v>
      </c>
      <c r="O595" s="24" t="str">
        <f>IF(COUNTIF($A$2:A595,A595)=1,SUMIFS(Export!$M$2:$M$662,Export!$A$2:$A$662,Export!$A595),"")</f>
        <v/>
      </c>
      <c r="P595" t="str">
        <f>TEXT(Export!$B595,"ddd")</f>
        <v>Wed</v>
      </c>
      <c r="Q595">
        <f>1/COUNTIF(Export!$A$2:$A$662,Export!$A595)</f>
        <v>0.5</v>
      </c>
    </row>
    <row r="596" spans="1:17" x14ac:dyDescent="0.25">
      <c r="A596">
        <v>202145</v>
      </c>
      <c r="B596" s="5">
        <v>45482</v>
      </c>
      <c r="C596">
        <v>113854</v>
      </c>
      <c r="D596">
        <v>300191</v>
      </c>
      <c r="E596" t="s">
        <v>92</v>
      </c>
      <c r="F596" t="s">
        <v>103</v>
      </c>
      <c r="G596">
        <v>1</v>
      </c>
      <c r="H596" s="22">
        <v>21.99</v>
      </c>
      <c r="I596" t="s">
        <v>93</v>
      </c>
      <c r="J596" t="s">
        <v>6</v>
      </c>
      <c r="K596" s="23" t="s">
        <v>6</v>
      </c>
      <c r="L596" s="22">
        <v>0</v>
      </c>
      <c r="M596" s="24">
        <v>21.99</v>
      </c>
      <c r="N596">
        <v>1</v>
      </c>
      <c r="O596" s="24">
        <f>IF(COUNTIF($A$2:A596,A596)=1,SUMIFS(Export!$M$2:$M$662,Export!$A$2:$A$662,Export!$A596),"")</f>
        <v>21.99</v>
      </c>
      <c r="P596" t="str">
        <f>TEXT(Export!$B596,"ddd")</f>
        <v>Tue</v>
      </c>
      <c r="Q596">
        <f>1/COUNTIF(Export!$A$2:$A$662,Export!$A596)</f>
        <v>1</v>
      </c>
    </row>
    <row r="597" spans="1:17" x14ac:dyDescent="0.25">
      <c r="A597">
        <v>202146</v>
      </c>
      <c r="B597" s="5">
        <v>45491</v>
      </c>
      <c r="C597">
        <v>108292</v>
      </c>
      <c r="D597">
        <v>300185</v>
      </c>
      <c r="E597" t="s">
        <v>92</v>
      </c>
      <c r="F597" t="s">
        <v>101</v>
      </c>
      <c r="G597">
        <v>4</v>
      </c>
      <c r="H597" s="22">
        <v>29.99</v>
      </c>
      <c r="I597" t="s">
        <v>93</v>
      </c>
      <c r="J597" t="s">
        <v>6</v>
      </c>
      <c r="K597" s="23" t="s">
        <v>6</v>
      </c>
      <c r="L597" s="22">
        <v>0</v>
      </c>
      <c r="M597" s="24">
        <v>119.96</v>
      </c>
      <c r="N597">
        <v>1</v>
      </c>
      <c r="O597" s="24">
        <f>IF(COUNTIF($A$2:A597,A597)=1,SUMIFS(Export!$M$2:$M$662,Export!$A$2:$A$662,Export!$A597),"")</f>
        <v>119.96</v>
      </c>
      <c r="P597" t="str">
        <f>TEXT(Export!$B597,"ddd")</f>
        <v>Thu</v>
      </c>
      <c r="Q597">
        <f>1/COUNTIF(Export!$A$2:$A$662,Export!$A597)</f>
        <v>1</v>
      </c>
    </row>
    <row r="598" spans="1:17" x14ac:dyDescent="0.25">
      <c r="A598">
        <v>202147</v>
      </c>
      <c r="B598" s="5">
        <v>45487</v>
      </c>
      <c r="C598">
        <v>117973</v>
      </c>
      <c r="D598">
        <v>100252</v>
      </c>
      <c r="E598" t="s">
        <v>98</v>
      </c>
      <c r="F598" t="s">
        <v>33</v>
      </c>
      <c r="G598">
        <v>3</v>
      </c>
      <c r="H598" s="22">
        <v>449</v>
      </c>
      <c r="I598" t="s">
        <v>93</v>
      </c>
      <c r="J598" t="s">
        <v>6</v>
      </c>
      <c r="K598" s="23" t="s">
        <v>6</v>
      </c>
      <c r="L598" s="22">
        <v>0</v>
      </c>
      <c r="M598" s="24">
        <v>1347</v>
      </c>
      <c r="N598">
        <v>3</v>
      </c>
      <c r="O598" s="24">
        <f>IF(COUNTIF($A$2:A598,A598)=1,SUMIFS(Export!$M$2:$M$662,Export!$A$2:$A$662,Export!$A598),"")</f>
        <v>1347</v>
      </c>
      <c r="P598" t="str">
        <f>TEXT(Export!$B598,"ddd")</f>
        <v>Sun</v>
      </c>
      <c r="Q598">
        <f>1/COUNTIF(Export!$A$2:$A$662,Export!$A598)</f>
        <v>1</v>
      </c>
    </row>
    <row r="599" spans="1:17" x14ac:dyDescent="0.25">
      <c r="A599">
        <v>202148</v>
      </c>
      <c r="B599" s="5">
        <v>45486</v>
      </c>
      <c r="C599">
        <v>124489</v>
      </c>
      <c r="D599">
        <v>300185</v>
      </c>
      <c r="E599" t="s">
        <v>92</v>
      </c>
      <c r="F599" t="s">
        <v>101</v>
      </c>
      <c r="G599">
        <v>1</v>
      </c>
      <c r="H599" s="22">
        <v>29.99</v>
      </c>
      <c r="I599" t="s">
        <v>93</v>
      </c>
      <c r="J599" t="s">
        <v>6</v>
      </c>
      <c r="K599" s="23" t="s">
        <v>6</v>
      </c>
      <c r="L599" s="22">
        <v>0</v>
      </c>
      <c r="M599" s="24">
        <v>29.99</v>
      </c>
      <c r="N599">
        <v>3</v>
      </c>
      <c r="O599" s="24">
        <f>IF(COUNTIF($A$2:A599,A599)=1,SUMIFS(Export!$M$2:$M$662,Export!$A$2:$A$662,Export!$A599),"")</f>
        <v>174.95000000000002</v>
      </c>
      <c r="P599" t="str">
        <f>TEXT(Export!$B599,"ddd")</f>
        <v>Sat</v>
      </c>
      <c r="Q599">
        <f>1/COUNTIF(Export!$A$2:$A$662,Export!$A599)</f>
        <v>0.25</v>
      </c>
    </row>
    <row r="600" spans="1:17" x14ac:dyDescent="0.25">
      <c r="A600">
        <v>202148</v>
      </c>
      <c r="B600" s="5">
        <v>45486</v>
      </c>
      <c r="C600">
        <v>124489</v>
      </c>
      <c r="D600">
        <v>300185</v>
      </c>
      <c r="E600" t="s">
        <v>92</v>
      </c>
      <c r="F600" t="s">
        <v>101</v>
      </c>
      <c r="G600">
        <v>2</v>
      </c>
      <c r="H600" s="22">
        <v>29.99</v>
      </c>
      <c r="I600" t="s">
        <v>93</v>
      </c>
      <c r="J600" t="s">
        <v>6</v>
      </c>
      <c r="K600" s="23" t="s">
        <v>6</v>
      </c>
      <c r="L600" s="22">
        <v>0</v>
      </c>
      <c r="M600" s="24">
        <v>59.98</v>
      </c>
      <c r="N600">
        <v>4</v>
      </c>
      <c r="O600" s="24" t="str">
        <f>IF(COUNTIF($A$2:A600,A600)=1,SUMIFS(Export!$M$2:$M$662,Export!$A$2:$A$662,Export!$A600),"")</f>
        <v/>
      </c>
      <c r="P600" t="str">
        <f>TEXT(Export!$B600,"ddd")</f>
        <v>Sat</v>
      </c>
      <c r="Q600">
        <f>1/COUNTIF(Export!$A$2:$A$662,Export!$A600)</f>
        <v>0.25</v>
      </c>
    </row>
    <row r="601" spans="1:17" x14ac:dyDescent="0.25">
      <c r="A601">
        <v>202148</v>
      </c>
      <c r="B601" s="5">
        <v>45486</v>
      </c>
      <c r="C601">
        <v>124489</v>
      </c>
      <c r="D601">
        <v>200559</v>
      </c>
      <c r="E601" t="s">
        <v>95</v>
      </c>
      <c r="F601" t="s">
        <v>97</v>
      </c>
      <c r="G601">
        <v>1</v>
      </c>
      <c r="H601" s="22">
        <v>59.99</v>
      </c>
      <c r="I601" t="s">
        <v>93</v>
      </c>
      <c r="J601" t="s">
        <v>6</v>
      </c>
      <c r="K601" s="23" t="s">
        <v>6</v>
      </c>
      <c r="L601" s="22">
        <v>0</v>
      </c>
      <c r="M601" s="24">
        <v>59.99</v>
      </c>
      <c r="N601">
        <v>1</v>
      </c>
      <c r="O601" s="24" t="str">
        <f>IF(COUNTIF($A$2:A601,A601)=1,SUMIFS(Export!$M$2:$M$662,Export!$A$2:$A$662,Export!$A601),"")</f>
        <v/>
      </c>
      <c r="P601" t="str">
        <f>TEXT(Export!$B601,"ddd")</f>
        <v>Sat</v>
      </c>
      <c r="Q601">
        <f>1/COUNTIF(Export!$A$2:$A$662,Export!$A601)</f>
        <v>0.25</v>
      </c>
    </row>
    <row r="602" spans="1:17" x14ac:dyDescent="0.25">
      <c r="A602">
        <v>202148</v>
      </c>
      <c r="B602" s="5">
        <v>45486</v>
      </c>
      <c r="C602">
        <v>124489</v>
      </c>
      <c r="D602">
        <v>300189</v>
      </c>
      <c r="E602" t="s">
        <v>92</v>
      </c>
      <c r="F602" t="s">
        <v>102</v>
      </c>
      <c r="G602">
        <v>1</v>
      </c>
      <c r="H602" s="22">
        <v>24.99</v>
      </c>
      <c r="I602" t="s">
        <v>93</v>
      </c>
      <c r="J602" t="s">
        <v>6</v>
      </c>
      <c r="K602" s="23" t="s">
        <v>6</v>
      </c>
      <c r="L602" s="22">
        <v>0</v>
      </c>
      <c r="M602" s="24">
        <v>24.99</v>
      </c>
      <c r="N602">
        <v>4</v>
      </c>
      <c r="O602" s="24" t="str">
        <f>IF(COUNTIF($A$2:A602,A602)=1,SUMIFS(Export!$M$2:$M$662,Export!$A$2:$A$662,Export!$A602),"")</f>
        <v/>
      </c>
      <c r="P602" t="str">
        <f>TEXT(Export!$B602,"ddd")</f>
        <v>Sat</v>
      </c>
      <c r="Q602">
        <f>1/COUNTIF(Export!$A$2:$A$662,Export!$A602)</f>
        <v>0.25</v>
      </c>
    </row>
    <row r="603" spans="1:17" x14ac:dyDescent="0.25">
      <c r="A603">
        <v>202149</v>
      </c>
      <c r="B603" s="5">
        <v>45493</v>
      </c>
      <c r="C603">
        <v>122926</v>
      </c>
      <c r="D603">
        <v>100252</v>
      </c>
      <c r="E603" t="s">
        <v>98</v>
      </c>
      <c r="F603" t="s">
        <v>33</v>
      </c>
      <c r="G603">
        <v>1</v>
      </c>
      <c r="H603" s="22">
        <v>449</v>
      </c>
      <c r="I603" t="s">
        <v>93</v>
      </c>
      <c r="J603" t="s">
        <v>6</v>
      </c>
      <c r="K603" s="23" t="s">
        <v>6</v>
      </c>
      <c r="L603" s="22">
        <v>0</v>
      </c>
      <c r="M603" s="24">
        <v>449</v>
      </c>
      <c r="N603">
        <v>6</v>
      </c>
      <c r="O603" s="24">
        <f>IF(COUNTIF($A$2:A603,A603)=1,SUMIFS(Export!$M$2:$M$662,Export!$A$2:$A$662,Export!$A603),"")</f>
        <v>449</v>
      </c>
      <c r="P603" t="str">
        <f>TEXT(Export!$B603,"ddd")</f>
        <v>Sat</v>
      </c>
      <c r="Q603">
        <f>1/COUNTIF(Export!$A$2:$A$662,Export!$A603)</f>
        <v>1</v>
      </c>
    </row>
    <row r="604" spans="1:17" x14ac:dyDescent="0.25">
      <c r="A604">
        <v>202150</v>
      </c>
      <c r="B604" s="5">
        <v>45486</v>
      </c>
      <c r="C604">
        <v>115572</v>
      </c>
      <c r="D604">
        <v>100254</v>
      </c>
      <c r="E604" t="s">
        <v>98</v>
      </c>
      <c r="F604" t="s">
        <v>35</v>
      </c>
      <c r="G604">
        <v>1</v>
      </c>
      <c r="H604" s="22">
        <v>799</v>
      </c>
      <c r="I604" t="s">
        <v>93</v>
      </c>
      <c r="J604" t="s">
        <v>6</v>
      </c>
      <c r="K604" s="23" t="s">
        <v>6</v>
      </c>
      <c r="L604" s="22">
        <v>0</v>
      </c>
      <c r="M604" s="24">
        <v>799</v>
      </c>
      <c r="N604">
        <v>7</v>
      </c>
      <c r="O604" s="24">
        <f>IF(COUNTIF($A$2:A604,A604)=1,SUMIFS(Export!$M$2:$M$662,Export!$A$2:$A$662,Export!$A604),"")</f>
        <v>6054.99</v>
      </c>
      <c r="P604" t="str">
        <f>TEXT(Export!$B604,"ddd")</f>
        <v>Sat</v>
      </c>
      <c r="Q604">
        <f>1/COUNTIF(Export!$A$2:$A$662,Export!$A604)</f>
        <v>0.33333333333333331</v>
      </c>
    </row>
    <row r="605" spans="1:17" x14ac:dyDescent="0.25">
      <c r="A605">
        <v>202150</v>
      </c>
      <c r="B605" s="5">
        <v>45486</v>
      </c>
      <c r="C605">
        <v>115572</v>
      </c>
      <c r="D605">
        <v>200559</v>
      </c>
      <c r="E605" t="s">
        <v>95</v>
      </c>
      <c r="F605" t="s">
        <v>97</v>
      </c>
      <c r="G605">
        <v>1</v>
      </c>
      <c r="H605" s="22">
        <v>59.99</v>
      </c>
      <c r="I605" t="s">
        <v>93</v>
      </c>
      <c r="J605" t="s">
        <v>6</v>
      </c>
      <c r="K605" s="23" t="s">
        <v>6</v>
      </c>
      <c r="L605" s="22">
        <v>0</v>
      </c>
      <c r="M605" s="24">
        <v>59.99</v>
      </c>
      <c r="N605">
        <v>4</v>
      </c>
      <c r="O605" s="24" t="str">
        <f>IF(COUNTIF($A$2:A605,A605)=1,SUMIFS(Export!$M$2:$M$662,Export!$A$2:$A$662,Export!$A605),"")</f>
        <v/>
      </c>
      <c r="P605" t="str">
        <f>TEXT(Export!$B605,"ddd")</f>
        <v>Sat</v>
      </c>
      <c r="Q605">
        <f>1/COUNTIF(Export!$A$2:$A$662,Export!$A605)</f>
        <v>0.33333333333333331</v>
      </c>
    </row>
    <row r="606" spans="1:17" x14ac:dyDescent="0.25">
      <c r="A606">
        <v>202150</v>
      </c>
      <c r="B606" s="5">
        <v>45486</v>
      </c>
      <c r="C606">
        <v>115572</v>
      </c>
      <c r="D606">
        <v>100255</v>
      </c>
      <c r="E606" t="s">
        <v>98</v>
      </c>
      <c r="F606" t="s">
        <v>39</v>
      </c>
      <c r="G606">
        <v>4</v>
      </c>
      <c r="H606" s="22">
        <v>1299</v>
      </c>
      <c r="I606" t="s">
        <v>93</v>
      </c>
      <c r="J606" t="s">
        <v>6</v>
      </c>
      <c r="K606" s="23" t="s">
        <v>6</v>
      </c>
      <c r="L606" s="22">
        <v>0</v>
      </c>
      <c r="M606" s="24">
        <v>5196</v>
      </c>
      <c r="N606">
        <v>5</v>
      </c>
      <c r="O606" s="24" t="str">
        <f>IF(COUNTIF($A$2:A606,A606)=1,SUMIFS(Export!$M$2:$M$662,Export!$A$2:$A$662,Export!$A606),"")</f>
        <v/>
      </c>
      <c r="P606" t="str">
        <f>TEXT(Export!$B606,"ddd")</f>
        <v>Sat</v>
      </c>
      <c r="Q606">
        <f>1/COUNTIF(Export!$A$2:$A$662,Export!$A606)</f>
        <v>0.33333333333333331</v>
      </c>
    </row>
    <row r="607" spans="1:17" x14ac:dyDescent="0.25">
      <c r="A607">
        <v>202151</v>
      </c>
      <c r="B607" s="5">
        <v>45484</v>
      </c>
      <c r="C607">
        <v>107928</v>
      </c>
      <c r="D607">
        <v>300190</v>
      </c>
      <c r="E607" t="s">
        <v>92</v>
      </c>
      <c r="F607" t="s">
        <v>91</v>
      </c>
      <c r="G607">
        <v>1</v>
      </c>
      <c r="H607" s="22">
        <v>35.99</v>
      </c>
      <c r="I607" t="s">
        <v>93</v>
      </c>
      <c r="J607" t="s">
        <v>6</v>
      </c>
      <c r="K607" s="23" t="s">
        <v>6</v>
      </c>
      <c r="L607" s="22">
        <v>0</v>
      </c>
      <c r="M607" s="24">
        <v>35.99</v>
      </c>
      <c r="N607">
        <v>3</v>
      </c>
      <c r="O607" s="24">
        <f>IF(COUNTIF($A$2:A607,A607)=1,SUMIFS(Export!$M$2:$M$662,Export!$A$2:$A$662,Export!$A607),"")</f>
        <v>364.92</v>
      </c>
      <c r="P607" t="str">
        <f>TEXT(Export!$B607,"ddd")</f>
        <v>Thu</v>
      </c>
      <c r="Q607">
        <f>1/COUNTIF(Export!$A$2:$A$662,Export!$A607)</f>
        <v>0.16666666666666666</v>
      </c>
    </row>
    <row r="608" spans="1:17" x14ac:dyDescent="0.25">
      <c r="A608">
        <v>202151</v>
      </c>
      <c r="B608" s="5">
        <v>45484</v>
      </c>
      <c r="C608">
        <v>107928</v>
      </c>
      <c r="D608">
        <v>200559</v>
      </c>
      <c r="E608" t="s">
        <v>95</v>
      </c>
      <c r="F608" t="s">
        <v>97</v>
      </c>
      <c r="G608">
        <v>2</v>
      </c>
      <c r="H608" s="22">
        <v>59.99</v>
      </c>
      <c r="I608" t="s">
        <v>93</v>
      </c>
      <c r="J608" t="s">
        <v>6</v>
      </c>
      <c r="K608" s="23" t="s">
        <v>6</v>
      </c>
      <c r="L608" s="22">
        <v>0</v>
      </c>
      <c r="M608" s="24">
        <v>119.98</v>
      </c>
      <c r="N608">
        <v>2</v>
      </c>
      <c r="O608" s="24" t="str">
        <f>IF(COUNTIF($A$2:A608,A608)=1,SUMIFS(Export!$M$2:$M$662,Export!$A$2:$A$662,Export!$A608),"")</f>
        <v/>
      </c>
      <c r="P608" t="str">
        <f>TEXT(Export!$B608,"ddd")</f>
        <v>Thu</v>
      </c>
      <c r="Q608">
        <f>1/COUNTIF(Export!$A$2:$A$662,Export!$A608)</f>
        <v>0.16666666666666666</v>
      </c>
    </row>
    <row r="609" spans="1:17" x14ac:dyDescent="0.25">
      <c r="A609">
        <v>202151</v>
      </c>
      <c r="B609" s="5">
        <v>45484</v>
      </c>
      <c r="C609">
        <v>107928</v>
      </c>
      <c r="D609">
        <v>200556</v>
      </c>
      <c r="E609" t="s">
        <v>95</v>
      </c>
      <c r="F609" t="s">
        <v>96</v>
      </c>
      <c r="G609">
        <v>2</v>
      </c>
      <c r="H609" s="22">
        <v>64.989999999999995</v>
      </c>
      <c r="I609" t="s">
        <v>93</v>
      </c>
      <c r="J609" t="s">
        <v>6</v>
      </c>
      <c r="K609" s="23" t="s">
        <v>6</v>
      </c>
      <c r="L609" s="22">
        <v>0</v>
      </c>
      <c r="M609" s="24">
        <v>129.97999999999999</v>
      </c>
      <c r="N609">
        <v>1</v>
      </c>
      <c r="O609" s="24" t="str">
        <f>IF(COUNTIF($A$2:A609,A609)=1,SUMIFS(Export!$M$2:$M$662,Export!$A$2:$A$662,Export!$A609),"")</f>
        <v/>
      </c>
      <c r="P609" t="str">
        <f>TEXT(Export!$B609,"ddd")</f>
        <v>Thu</v>
      </c>
      <c r="Q609">
        <f>1/COUNTIF(Export!$A$2:$A$662,Export!$A609)</f>
        <v>0.16666666666666666</v>
      </c>
    </row>
    <row r="610" spans="1:17" x14ac:dyDescent="0.25">
      <c r="A610">
        <v>202151</v>
      </c>
      <c r="B610" s="5">
        <v>45484</v>
      </c>
      <c r="C610">
        <v>107928</v>
      </c>
      <c r="D610">
        <v>300185</v>
      </c>
      <c r="E610" t="s">
        <v>92</v>
      </c>
      <c r="F610" t="s">
        <v>101</v>
      </c>
      <c r="G610">
        <v>1</v>
      </c>
      <c r="H610" s="22">
        <v>29.99</v>
      </c>
      <c r="I610" t="s">
        <v>93</v>
      </c>
      <c r="J610" t="s">
        <v>6</v>
      </c>
      <c r="K610" s="23" t="s">
        <v>6</v>
      </c>
      <c r="L610" s="22">
        <v>0</v>
      </c>
      <c r="M610" s="24">
        <v>29.99</v>
      </c>
      <c r="N610">
        <v>2</v>
      </c>
      <c r="O610" s="24" t="str">
        <f>IF(COUNTIF($A$2:A610,A610)=1,SUMIFS(Export!$M$2:$M$662,Export!$A$2:$A$662,Export!$A610),"")</f>
        <v/>
      </c>
      <c r="P610" t="str">
        <f>TEXT(Export!$B610,"ddd")</f>
        <v>Thu</v>
      </c>
      <c r="Q610">
        <f>1/COUNTIF(Export!$A$2:$A$662,Export!$A610)</f>
        <v>0.16666666666666666</v>
      </c>
    </row>
    <row r="611" spans="1:17" x14ac:dyDescent="0.25">
      <c r="A611">
        <v>202151</v>
      </c>
      <c r="B611" s="5">
        <v>45484</v>
      </c>
      <c r="C611">
        <v>107928</v>
      </c>
      <c r="D611">
        <v>200549</v>
      </c>
      <c r="E611" t="s">
        <v>95</v>
      </c>
      <c r="F611" t="s">
        <v>94</v>
      </c>
      <c r="G611">
        <v>1</v>
      </c>
      <c r="H611" s="22">
        <v>18.989999999999998</v>
      </c>
      <c r="I611" t="s">
        <v>93</v>
      </c>
      <c r="J611" t="s">
        <v>6</v>
      </c>
      <c r="K611" s="23" t="s">
        <v>6</v>
      </c>
      <c r="L611" s="22">
        <v>0</v>
      </c>
      <c r="M611" s="24">
        <v>18.989999999999998</v>
      </c>
      <c r="N611">
        <v>1</v>
      </c>
      <c r="O611" s="24" t="str">
        <f>IF(COUNTIF($A$2:A611,A611)=1,SUMIFS(Export!$M$2:$M$662,Export!$A$2:$A$662,Export!$A611),"")</f>
        <v/>
      </c>
      <c r="P611" t="str">
        <f>TEXT(Export!$B611,"ddd")</f>
        <v>Thu</v>
      </c>
      <c r="Q611">
        <f>1/COUNTIF(Export!$A$2:$A$662,Export!$A611)</f>
        <v>0.16666666666666666</v>
      </c>
    </row>
    <row r="612" spans="1:17" x14ac:dyDescent="0.25">
      <c r="A612">
        <v>202151</v>
      </c>
      <c r="B612" s="5">
        <v>45484</v>
      </c>
      <c r="C612">
        <v>107928</v>
      </c>
      <c r="D612">
        <v>200548</v>
      </c>
      <c r="E612" t="s">
        <v>95</v>
      </c>
      <c r="F612" t="s">
        <v>111</v>
      </c>
      <c r="G612">
        <v>1</v>
      </c>
      <c r="H612" s="22">
        <v>29.99</v>
      </c>
      <c r="I612" t="s">
        <v>93</v>
      </c>
      <c r="J612" t="s">
        <v>6</v>
      </c>
      <c r="K612" s="23" t="s">
        <v>6</v>
      </c>
      <c r="L612" s="22">
        <v>0</v>
      </c>
      <c r="M612" s="24">
        <v>29.99</v>
      </c>
      <c r="N612">
        <v>1</v>
      </c>
      <c r="O612" s="24" t="str">
        <f>IF(COUNTIF($A$2:A612,A612)=1,SUMIFS(Export!$M$2:$M$662,Export!$A$2:$A$662,Export!$A612),"")</f>
        <v/>
      </c>
      <c r="P612" t="str">
        <f>TEXT(Export!$B612,"ddd")</f>
        <v>Thu</v>
      </c>
      <c r="Q612">
        <f>1/COUNTIF(Export!$A$2:$A$662,Export!$A612)</f>
        <v>0.16666666666666666</v>
      </c>
    </row>
    <row r="613" spans="1:17" x14ac:dyDescent="0.25">
      <c r="A613">
        <v>202152</v>
      </c>
      <c r="B613" s="5">
        <v>45492</v>
      </c>
      <c r="C613">
        <v>105618</v>
      </c>
      <c r="D613">
        <v>100250</v>
      </c>
      <c r="E613" t="s">
        <v>98</v>
      </c>
      <c r="F613" t="s">
        <v>51</v>
      </c>
      <c r="G613">
        <v>4</v>
      </c>
      <c r="H613" s="22">
        <v>189</v>
      </c>
      <c r="I613" t="s">
        <v>18</v>
      </c>
      <c r="J613" t="s">
        <v>99</v>
      </c>
      <c r="K613" s="23">
        <v>0.1</v>
      </c>
      <c r="L613" s="22">
        <v>75.600000000000009</v>
      </c>
      <c r="M613" s="24">
        <v>680.4</v>
      </c>
      <c r="N613">
        <v>3</v>
      </c>
      <c r="O613" s="24">
        <f>IF(COUNTIF($A$2:A613,A613)=1,SUMIFS(Export!$M$2:$M$662,Export!$A$2:$A$662,Export!$A613),"")</f>
        <v>680.4</v>
      </c>
      <c r="P613" t="str">
        <f>TEXT(Export!$B613,"ddd")</f>
        <v>Fri</v>
      </c>
      <c r="Q613">
        <f>1/COUNTIF(Export!$A$2:$A$662,Export!$A613)</f>
        <v>1</v>
      </c>
    </row>
    <row r="614" spans="1:17" x14ac:dyDescent="0.25">
      <c r="A614">
        <v>202153</v>
      </c>
      <c r="B614" s="5">
        <v>45491</v>
      </c>
      <c r="C614">
        <v>129122</v>
      </c>
      <c r="D614">
        <v>300185</v>
      </c>
      <c r="E614" t="s">
        <v>92</v>
      </c>
      <c r="F614" t="s">
        <v>101</v>
      </c>
      <c r="G614">
        <v>2</v>
      </c>
      <c r="H614" s="22">
        <v>29.99</v>
      </c>
      <c r="I614" t="s">
        <v>18</v>
      </c>
      <c r="J614" t="s">
        <v>99</v>
      </c>
      <c r="K614" s="23">
        <v>0.1</v>
      </c>
      <c r="L614" s="22">
        <v>5.9980000000000002</v>
      </c>
      <c r="M614" s="24">
        <v>53.981999999999999</v>
      </c>
      <c r="N614">
        <v>2</v>
      </c>
      <c r="O614" s="24">
        <f>IF(COUNTIF($A$2:A614,A614)=1,SUMIFS(Export!$M$2:$M$662,Export!$A$2:$A$662,Export!$A614),"")</f>
        <v>53.981999999999999</v>
      </c>
      <c r="P614" t="str">
        <f>TEXT(Export!$B614,"ddd")</f>
        <v>Thu</v>
      </c>
      <c r="Q614">
        <f>1/COUNTIF(Export!$A$2:$A$662,Export!$A614)</f>
        <v>1</v>
      </c>
    </row>
    <row r="615" spans="1:17" x14ac:dyDescent="0.25">
      <c r="A615">
        <v>202154</v>
      </c>
      <c r="B615" s="5">
        <v>45486</v>
      </c>
      <c r="C615">
        <v>123836</v>
      </c>
      <c r="D615">
        <v>200556</v>
      </c>
      <c r="E615" t="s">
        <v>95</v>
      </c>
      <c r="F615" t="s">
        <v>96</v>
      </c>
      <c r="G615">
        <v>1</v>
      </c>
      <c r="H615" s="22">
        <v>64.989999999999995</v>
      </c>
      <c r="I615" t="s">
        <v>93</v>
      </c>
      <c r="J615" t="s">
        <v>6</v>
      </c>
      <c r="K615" s="23" t="s">
        <v>6</v>
      </c>
      <c r="L615" s="22">
        <v>0</v>
      </c>
      <c r="M615" s="24">
        <v>64.989999999999995</v>
      </c>
      <c r="N615">
        <v>3</v>
      </c>
      <c r="O615" s="24">
        <f>IF(COUNTIF($A$2:A615,A615)=1,SUMIFS(Export!$M$2:$M$662,Export!$A$2:$A$662,Export!$A615),"")</f>
        <v>64.989999999999995</v>
      </c>
      <c r="P615" t="str">
        <f>TEXT(Export!$B615,"ddd")</f>
        <v>Sat</v>
      </c>
      <c r="Q615">
        <f>1/COUNTIF(Export!$A$2:$A$662,Export!$A615)</f>
        <v>1</v>
      </c>
    </row>
    <row r="616" spans="1:17" x14ac:dyDescent="0.25">
      <c r="A616">
        <v>202155</v>
      </c>
      <c r="B616" s="5">
        <v>45485</v>
      </c>
      <c r="C616">
        <v>109663</v>
      </c>
      <c r="D616">
        <v>300191</v>
      </c>
      <c r="E616" t="s">
        <v>92</v>
      </c>
      <c r="F616" t="s">
        <v>103</v>
      </c>
      <c r="G616">
        <v>1</v>
      </c>
      <c r="H616" s="22">
        <v>21.99</v>
      </c>
      <c r="I616" t="s">
        <v>18</v>
      </c>
      <c r="J616" t="s">
        <v>99</v>
      </c>
      <c r="K616" s="23">
        <v>0.1</v>
      </c>
      <c r="L616" s="22">
        <v>2.1989999999999998</v>
      </c>
      <c r="M616" s="24">
        <v>19.790999999999997</v>
      </c>
      <c r="N616">
        <v>1</v>
      </c>
      <c r="O616" s="24">
        <f>IF(COUNTIF($A$2:A616,A616)=1,SUMIFS(Export!$M$2:$M$662,Export!$A$2:$A$662,Export!$A616),"")</f>
        <v>258.255</v>
      </c>
      <c r="P616" t="str">
        <f>TEXT(Export!$B616,"ddd")</f>
        <v>Fri</v>
      </c>
      <c r="Q616">
        <f>1/COUNTIF(Export!$A$2:$A$662,Export!$A616)</f>
        <v>0.25</v>
      </c>
    </row>
    <row r="617" spans="1:17" x14ac:dyDescent="0.25">
      <c r="A617">
        <v>202155</v>
      </c>
      <c r="B617" s="5">
        <v>45485</v>
      </c>
      <c r="C617">
        <v>109663</v>
      </c>
      <c r="D617">
        <v>200549</v>
      </c>
      <c r="E617" t="s">
        <v>95</v>
      </c>
      <c r="F617" t="s">
        <v>94</v>
      </c>
      <c r="G617">
        <v>3</v>
      </c>
      <c r="H617" s="22">
        <v>18.989999999999998</v>
      </c>
      <c r="I617" t="s">
        <v>18</v>
      </c>
      <c r="J617" t="s">
        <v>99</v>
      </c>
      <c r="K617" s="23">
        <v>0.1</v>
      </c>
      <c r="L617" s="22">
        <v>5.6970000000000001</v>
      </c>
      <c r="M617" s="24">
        <v>51.272999999999996</v>
      </c>
      <c r="N617">
        <v>3</v>
      </c>
      <c r="O617" s="24" t="str">
        <f>IF(COUNTIF($A$2:A617,A617)=1,SUMIFS(Export!$M$2:$M$662,Export!$A$2:$A$662,Export!$A617),"")</f>
        <v/>
      </c>
      <c r="P617" t="str">
        <f>TEXT(Export!$B617,"ddd")</f>
        <v>Fri</v>
      </c>
      <c r="Q617">
        <f>1/COUNTIF(Export!$A$2:$A$662,Export!$A617)</f>
        <v>0.25</v>
      </c>
    </row>
    <row r="618" spans="1:17" x14ac:dyDescent="0.25">
      <c r="A618">
        <v>202155</v>
      </c>
      <c r="B618" s="5">
        <v>45485</v>
      </c>
      <c r="C618">
        <v>109663</v>
      </c>
      <c r="D618">
        <v>100250</v>
      </c>
      <c r="E618" t="s">
        <v>98</v>
      </c>
      <c r="F618" t="s">
        <v>51</v>
      </c>
      <c r="G618">
        <v>1</v>
      </c>
      <c r="H618" s="22">
        <v>189</v>
      </c>
      <c r="I618" t="s">
        <v>18</v>
      </c>
      <c r="J618" t="s">
        <v>99</v>
      </c>
      <c r="K618" s="23">
        <v>0.1</v>
      </c>
      <c r="L618" s="22">
        <v>18.900000000000002</v>
      </c>
      <c r="M618" s="24">
        <v>170.1</v>
      </c>
      <c r="N618">
        <v>4</v>
      </c>
      <c r="O618" s="24" t="str">
        <f>IF(COUNTIF($A$2:A618,A618)=1,SUMIFS(Export!$M$2:$M$662,Export!$A$2:$A$662,Export!$A618),"")</f>
        <v/>
      </c>
      <c r="P618" t="str">
        <f>TEXT(Export!$B618,"ddd")</f>
        <v>Fri</v>
      </c>
      <c r="Q618">
        <f>1/COUNTIF(Export!$A$2:$A$662,Export!$A618)</f>
        <v>0.25</v>
      </c>
    </row>
    <row r="619" spans="1:17" x14ac:dyDescent="0.25">
      <c r="A619">
        <v>202155</v>
      </c>
      <c r="B619" s="5">
        <v>45485</v>
      </c>
      <c r="C619">
        <v>109663</v>
      </c>
      <c r="D619">
        <v>200549</v>
      </c>
      <c r="E619" t="s">
        <v>95</v>
      </c>
      <c r="F619" t="s">
        <v>94</v>
      </c>
      <c r="G619">
        <v>1</v>
      </c>
      <c r="H619" s="22">
        <v>18.989999999999998</v>
      </c>
      <c r="I619" t="s">
        <v>18</v>
      </c>
      <c r="J619" t="s">
        <v>99</v>
      </c>
      <c r="K619" s="23">
        <v>0.1</v>
      </c>
      <c r="L619" s="22">
        <v>1.899</v>
      </c>
      <c r="M619" s="24">
        <v>17.090999999999998</v>
      </c>
      <c r="N619">
        <v>4</v>
      </c>
      <c r="O619" s="24" t="str">
        <f>IF(COUNTIF($A$2:A619,A619)=1,SUMIFS(Export!$M$2:$M$662,Export!$A$2:$A$662,Export!$A619),"")</f>
        <v/>
      </c>
      <c r="P619" t="str">
        <f>TEXT(Export!$B619,"ddd")</f>
        <v>Fri</v>
      </c>
      <c r="Q619">
        <f>1/COUNTIF(Export!$A$2:$A$662,Export!$A619)</f>
        <v>0.25</v>
      </c>
    </row>
    <row r="620" spans="1:17" x14ac:dyDescent="0.25">
      <c r="A620">
        <v>202156</v>
      </c>
      <c r="B620" s="5">
        <v>45486</v>
      </c>
      <c r="C620">
        <v>128619</v>
      </c>
      <c r="D620">
        <v>200559</v>
      </c>
      <c r="E620" t="s">
        <v>95</v>
      </c>
      <c r="F620" t="s">
        <v>97</v>
      </c>
      <c r="G620">
        <v>1</v>
      </c>
      <c r="H620" s="22">
        <v>59.99</v>
      </c>
      <c r="I620" t="s">
        <v>93</v>
      </c>
      <c r="J620" t="s">
        <v>6</v>
      </c>
      <c r="K620" s="23" t="s">
        <v>6</v>
      </c>
      <c r="L620" s="22">
        <v>0</v>
      </c>
      <c r="M620" s="24">
        <v>59.99</v>
      </c>
      <c r="N620">
        <v>4</v>
      </c>
      <c r="O620" s="24">
        <f>IF(COUNTIF($A$2:A620,A620)=1,SUMIFS(Export!$M$2:$M$662,Export!$A$2:$A$662,Export!$A620),"")</f>
        <v>59.99</v>
      </c>
      <c r="P620" t="str">
        <f>TEXT(Export!$B620,"ddd")</f>
        <v>Sat</v>
      </c>
      <c r="Q620">
        <f>1/COUNTIF(Export!$A$2:$A$662,Export!$A620)</f>
        <v>1</v>
      </c>
    </row>
    <row r="621" spans="1:17" x14ac:dyDescent="0.25">
      <c r="A621">
        <v>202157</v>
      </c>
      <c r="B621" s="5">
        <v>45491</v>
      </c>
      <c r="C621">
        <v>110844</v>
      </c>
      <c r="D621">
        <v>100254</v>
      </c>
      <c r="E621" t="s">
        <v>98</v>
      </c>
      <c r="F621" t="s">
        <v>35</v>
      </c>
      <c r="G621">
        <v>1</v>
      </c>
      <c r="H621" s="22">
        <v>799</v>
      </c>
      <c r="I621" t="s">
        <v>93</v>
      </c>
      <c r="J621" t="s">
        <v>6</v>
      </c>
      <c r="K621" s="23" t="s">
        <v>6</v>
      </c>
      <c r="L621" s="22">
        <v>0</v>
      </c>
      <c r="M621" s="24">
        <v>799</v>
      </c>
      <c r="N621">
        <v>5</v>
      </c>
      <c r="O621" s="24">
        <f>IF(COUNTIF($A$2:A621,A621)=1,SUMIFS(Export!$M$2:$M$662,Export!$A$2:$A$662,Export!$A621),"")</f>
        <v>978.97</v>
      </c>
      <c r="P621" t="str">
        <f>TEXT(Export!$B621,"ddd")</f>
        <v>Thu</v>
      </c>
      <c r="Q621">
        <f>1/COUNTIF(Export!$A$2:$A$662,Export!$A621)</f>
        <v>0.25</v>
      </c>
    </row>
    <row r="622" spans="1:17" x14ac:dyDescent="0.25">
      <c r="A622">
        <v>202157</v>
      </c>
      <c r="B622" s="5">
        <v>45491</v>
      </c>
      <c r="C622">
        <v>110844</v>
      </c>
      <c r="D622">
        <v>200559</v>
      </c>
      <c r="E622" t="s">
        <v>95</v>
      </c>
      <c r="F622" t="s">
        <v>97</v>
      </c>
      <c r="G622">
        <v>1</v>
      </c>
      <c r="H622" s="22">
        <v>59.99</v>
      </c>
      <c r="I622" t="s">
        <v>93</v>
      </c>
      <c r="J622" t="s">
        <v>6</v>
      </c>
      <c r="K622" s="23" t="s">
        <v>6</v>
      </c>
      <c r="L622" s="22">
        <v>0</v>
      </c>
      <c r="M622" s="24">
        <v>59.99</v>
      </c>
      <c r="N622">
        <v>3</v>
      </c>
      <c r="O622" s="24" t="str">
        <f>IF(COUNTIF($A$2:A622,A622)=1,SUMIFS(Export!$M$2:$M$662,Export!$A$2:$A$662,Export!$A622),"")</f>
        <v/>
      </c>
      <c r="P622" t="str">
        <f>TEXT(Export!$B622,"ddd")</f>
        <v>Thu</v>
      </c>
      <c r="Q622">
        <f>1/COUNTIF(Export!$A$2:$A$662,Export!$A622)</f>
        <v>0.25</v>
      </c>
    </row>
    <row r="623" spans="1:17" x14ac:dyDescent="0.25">
      <c r="A623">
        <v>202157</v>
      </c>
      <c r="B623" s="5">
        <v>45491</v>
      </c>
      <c r="C623">
        <v>110844</v>
      </c>
      <c r="D623">
        <v>200559</v>
      </c>
      <c r="E623" t="s">
        <v>95</v>
      </c>
      <c r="F623" t="s">
        <v>97</v>
      </c>
      <c r="G623">
        <v>1</v>
      </c>
      <c r="H623" s="22">
        <v>59.99</v>
      </c>
      <c r="I623" t="s">
        <v>93</v>
      </c>
      <c r="J623" t="s">
        <v>6</v>
      </c>
      <c r="K623" s="23" t="s">
        <v>6</v>
      </c>
      <c r="L623" s="22">
        <v>0</v>
      </c>
      <c r="M623" s="24">
        <v>59.99</v>
      </c>
      <c r="N623">
        <v>2</v>
      </c>
      <c r="O623" s="24" t="str">
        <f>IF(COUNTIF($A$2:A623,A623)=1,SUMIFS(Export!$M$2:$M$662,Export!$A$2:$A$662,Export!$A623),"")</f>
        <v/>
      </c>
      <c r="P623" t="str">
        <f>TEXT(Export!$B623,"ddd")</f>
        <v>Thu</v>
      </c>
      <c r="Q623">
        <f>1/COUNTIF(Export!$A$2:$A$662,Export!$A623)</f>
        <v>0.25</v>
      </c>
    </row>
    <row r="624" spans="1:17" x14ac:dyDescent="0.25">
      <c r="A624">
        <v>202157</v>
      </c>
      <c r="B624" s="5">
        <v>45491</v>
      </c>
      <c r="C624">
        <v>110844</v>
      </c>
      <c r="D624">
        <v>200559</v>
      </c>
      <c r="E624" t="s">
        <v>95</v>
      </c>
      <c r="F624" t="s">
        <v>97</v>
      </c>
      <c r="G624">
        <v>1</v>
      </c>
      <c r="H624" s="22">
        <v>59.99</v>
      </c>
      <c r="I624" t="s">
        <v>93</v>
      </c>
      <c r="J624" t="s">
        <v>6</v>
      </c>
      <c r="K624" s="23" t="s">
        <v>6</v>
      </c>
      <c r="L624" s="22">
        <v>0</v>
      </c>
      <c r="M624" s="24">
        <v>59.99</v>
      </c>
      <c r="N624">
        <v>4</v>
      </c>
      <c r="O624" s="24" t="str">
        <f>IF(COUNTIF($A$2:A624,A624)=1,SUMIFS(Export!$M$2:$M$662,Export!$A$2:$A$662,Export!$A624),"")</f>
        <v/>
      </c>
      <c r="P624" t="str">
        <f>TEXT(Export!$B624,"ddd")</f>
        <v>Thu</v>
      </c>
      <c r="Q624">
        <f>1/COUNTIF(Export!$A$2:$A$662,Export!$A624)</f>
        <v>0.25</v>
      </c>
    </row>
    <row r="625" spans="1:17" x14ac:dyDescent="0.25">
      <c r="A625">
        <v>202158</v>
      </c>
      <c r="B625" s="5">
        <v>45483</v>
      </c>
      <c r="C625">
        <v>116270</v>
      </c>
      <c r="D625">
        <v>100250</v>
      </c>
      <c r="E625" t="s">
        <v>98</v>
      </c>
      <c r="F625" t="s">
        <v>51</v>
      </c>
      <c r="G625">
        <v>2</v>
      </c>
      <c r="H625" s="22">
        <v>189</v>
      </c>
      <c r="I625" t="s">
        <v>93</v>
      </c>
      <c r="J625" t="s">
        <v>6</v>
      </c>
      <c r="K625" s="23" t="s">
        <v>6</v>
      </c>
      <c r="L625" s="22">
        <v>0</v>
      </c>
      <c r="M625" s="24">
        <v>378</v>
      </c>
      <c r="N625">
        <v>6</v>
      </c>
      <c r="O625" s="24">
        <f>IF(COUNTIF($A$2:A625,A625)=1,SUMIFS(Export!$M$2:$M$662,Export!$A$2:$A$662,Export!$A625),"")</f>
        <v>1677</v>
      </c>
      <c r="P625" t="str">
        <f>TEXT(Export!$B625,"ddd")</f>
        <v>Wed</v>
      </c>
      <c r="Q625">
        <f>1/COUNTIF(Export!$A$2:$A$662,Export!$A625)</f>
        <v>0.5</v>
      </c>
    </row>
    <row r="626" spans="1:17" x14ac:dyDescent="0.25">
      <c r="A626">
        <v>202158</v>
      </c>
      <c r="B626" s="5">
        <v>45483</v>
      </c>
      <c r="C626">
        <v>116270</v>
      </c>
      <c r="D626">
        <v>100255</v>
      </c>
      <c r="E626" t="s">
        <v>98</v>
      </c>
      <c r="F626" t="s">
        <v>39</v>
      </c>
      <c r="G626">
        <v>1</v>
      </c>
      <c r="H626" s="22">
        <v>1299</v>
      </c>
      <c r="I626" t="s">
        <v>93</v>
      </c>
      <c r="J626" t="s">
        <v>6</v>
      </c>
      <c r="K626" s="23" t="s">
        <v>6</v>
      </c>
      <c r="L626" s="22">
        <v>0</v>
      </c>
      <c r="M626" s="24">
        <v>1299</v>
      </c>
      <c r="N626">
        <v>2</v>
      </c>
      <c r="O626" s="24" t="str">
        <f>IF(COUNTIF($A$2:A626,A626)=1,SUMIFS(Export!$M$2:$M$662,Export!$A$2:$A$662,Export!$A626),"")</f>
        <v/>
      </c>
      <c r="P626" t="str">
        <f>TEXT(Export!$B626,"ddd")</f>
        <v>Wed</v>
      </c>
      <c r="Q626">
        <f>1/COUNTIF(Export!$A$2:$A$662,Export!$A626)</f>
        <v>0.5</v>
      </c>
    </row>
    <row r="627" spans="1:17" x14ac:dyDescent="0.25">
      <c r="A627">
        <v>202159</v>
      </c>
      <c r="B627" s="5">
        <v>45493</v>
      </c>
      <c r="C627">
        <v>110119</v>
      </c>
      <c r="D627">
        <v>100249</v>
      </c>
      <c r="E627" t="s">
        <v>98</v>
      </c>
      <c r="F627" t="s">
        <v>46</v>
      </c>
      <c r="G627">
        <v>4</v>
      </c>
      <c r="H627" s="22">
        <v>249</v>
      </c>
      <c r="I627" t="s">
        <v>18</v>
      </c>
      <c r="J627" t="s">
        <v>99</v>
      </c>
      <c r="K627" s="23">
        <v>0.1</v>
      </c>
      <c r="L627" s="22">
        <v>99.600000000000009</v>
      </c>
      <c r="M627" s="24">
        <v>896.4</v>
      </c>
      <c r="N627">
        <v>4</v>
      </c>
      <c r="O627" s="24">
        <f>IF(COUNTIF($A$2:A627,A627)=1,SUMIFS(Export!$M$2:$M$662,Export!$A$2:$A$662,Export!$A627),"")</f>
        <v>896.4</v>
      </c>
      <c r="P627" t="str">
        <f>TEXT(Export!$B627,"ddd")</f>
        <v>Sat</v>
      </c>
      <c r="Q627">
        <f>1/COUNTIF(Export!$A$2:$A$662,Export!$A627)</f>
        <v>1</v>
      </c>
    </row>
    <row r="628" spans="1:17" x14ac:dyDescent="0.25">
      <c r="A628">
        <v>202160</v>
      </c>
      <c r="B628" s="5">
        <v>45485</v>
      </c>
      <c r="C628">
        <v>130598</v>
      </c>
      <c r="D628">
        <v>200559</v>
      </c>
      <c r="E628" t="s">
        <v>95</v>
      </c>
      <c r="F628" t="s">
        <v>97</v>
      </c>
      <c r="G628">
        <v>4</v>
      </c>
      <c r="H628" s="22">
        <v>59.99</v>
      </c>
      <c r="I628" t="s">
        <v>93</v>
      </c>
      <c r="J628" t="s">
        <v>6</v>
      </c>
      <c r="K628" s="23" t="s">
        <v>6</v>
      </c>
      <c r="L628" s="22">
        <v>0</v>
      </c>
      <c r="M628" s="24">
        <v>239.96</v>
      </c>
      <c r="N628">
        <v>4</v>
      </c>
      <c r="O628" s="24">
        <f>IF(COUNTIF($A$2:A628,A628)=1,SUMIFS(Export!$M$2:$M$662,Export!$A$2:$A$662,Export!$A628),"")</f>
        <v>239.96</v>
      </c>
      <c r="P628" t="str">
        <f>TEXT(Export!$B628,"ddd")</f>
        <v>Fri</v>
      </c>
      <c r="Q628">
        <f>1/COUNTIF(Export!$A$2:$A$662,Export!$A628)</f>
        <v>1</v>
      </c>
    </row>
    <row r="629" spans="1:17" x14ac:dyDescent="0.25">
      <c r="A629">
        <v>202161</v>
      </c>
      <c r="B629" s="5">
        <v>45483</v>
      </c>
      <c r="C629">
        <v>126632</v>
      </c>
      <c r="D629">
        <v>200559</v>
      </c>
      <c r="E629" t="s">
        <v>95</v>
      </c>
      <c r="F629" t="s">
        <v>97</v>
      </c>
      <c r="G629">
        <v>2</v>
      </c>
      <c r="H629" s="22">
        <v>59.99</v>
      </c>
      <c r="I629" t="s">
        <v>93</v>
      </c>
      <c r="J629" t="s">
        <v>6</v>
      </c>
      <c r="K629" s="23" t="s">
        <v>6</v>
      </c>
      <c r="L629" s="22">
        <v>0</v>
      </c>
      <c r="M629" s="24">
        <v>119.98</v>
      </c>
      <c r="N629">
        <v>4</v>
      </c>
      <c r="O629" s="24">
        <f>IF(COUNTIF($A$2:A629,A629)=1,SUMIFS(Export!$M$2:$M$662,Export!$A$2:$A$662,Export!$A629),"")</f>
        <v>2023.88</v>
      </c>
      <c r="P629" t="str">
        <f>TEXT(Export!$B629,"ddd")</f>
        <v>Wed</v>
      </c>
      <c r="Q629">
        <f>1/COUNTIF(Export!$A$2:$A$662,Export!$A629)</f>
        <v>0.16666666666666666</v>
      </c>
    </row>
    <row r="630" spans="1:17" x14ac:dyDescent="0.25">
      <c r="A630">
        <v>202161</v>
      </c>
      <c r="B630" s="5">
        <v>45483</v>
      </c>
      <c r="C630">
        <v>126632</v>
      </c>
      <c r="D630">
        <v>200559</v>
      </c>
      <c r="E630" t="s">
        <v>95</v>
      </c>
      <c r="F630" t="s">
        <v>97</v>
      </c>
      <c r="G630">
        <v>4</v>
      </c>
      <c r="H630" s="22">
        <v>59.99</v>
      </c>
      <c r="I630" t="s">
        <v>93</v>
      </c>
      <c r="J630" t="s">
        <v>6</v>
      </c>
      <c r="K630" s="23" t="s">
        <v>6</v>
      </c>
      <c r="L630" s="22">
        <v>0</v>
      </c>
      <c r="M630" s="24">
        <v>239.96</v>
      </c>
      <c r="N630">
        <v>2</v>
      </c>
      <c r="O630" s="24" t="str">
        <f>IF(COUNTIF($A$2:A630,A630)=1,SUMIFS(Export!$M$2:$M$662,Export!$A$2:$A$662,Export!$A630),"")</f>
        <v/>
      </c>
      <c r="P630" t="str">
        <f>TEXT(Export!$B630,"ddd")</f>
        <v>Wed</v>
      </c>
      <c r="Q630">
        <f>1/COUNTIF(Export!$A$2:$A$662,Export!$A630)</f>
        <v>0.16666666666666666</v>
      </c>
    </row>
    <row r="631" spans="1:17" x14ac:dyDescent="0.25">
      <c r="A631">
        <v>202161</v>
      </c>
      <c r="B631" s="5">
        <v>45483</v>
      </c>
      <c r="C631">
        <v>126632</v>
      </c>
      <c r="D631">
        <v>200559</v>
      </c>
      <c r="E631" t="s">
        <v>95</v>
      </c>
      <c r="F631" t="s">
        <v>97</v>
      </c>
      <c r="G631">
        <v>1</v>
      </c>
      <c r="H631" s="22">
        <v>59.99</v>
      </c>
      <c r="I631" t="s">
        <v>93</v>
      </c>
      <c r="J631" t="s">
        <v>6</v>
      </c>
      <c r="K631" s="23" t="s">
        <v>6</v>
      </c>
      <c r="L631" s="22">
        <v>0</v>
      </c>
      <c r="M631" s="24">
        <v>59.99</v>
      </c>
      <c r="N631">
        <v>3</v>
      </c>
      <c r="O631" s="24" t="str">
        <f>IF(COUNTIF($A$2:A631,A631)=1,SUMIFS(Export!$M$2:$M$662,Export!$A$2:$A$662,Export!$A631),"")</f>
        <v/>
      </c>
      <c r="P631" t="str">
        <f>TEXT(Export!$B631,"ddd")</f>
        <v>Wed</v>
      </c>
      <c r="Q631">
        <f>1/COUNTIF(Export!$A$2:$A$662,Export!$A631)</f>
        <v>0.16666666666666666</v>
      </c>
    </row>
    <row r="632" spans="1:17" x14ac:dyDescent="0.25">
      <c r="A632">
        <v>202161</v>
      </c>
      <c r="B632" s="5">
        <v>45483</v>
      </c>
      <c r="C632">
        <v>126632</v>
      </c>
      <c r="D632">
        <v>100255</v>
      </c>
      <c r="E632" t="s">
        <v>98</v>
      </c>
      <c r="F632" t="s">
        <v>39</v>
      </c>
      <c r="G632">
        <v>1</v>
      </c>
      <c r="H632" s="22">
        <v>1299</v>
      </c>
      <c r="I632" t="s">
        <v>93</v>
      </c>
      <c r="J632" t="s">
        <v>6</v>
      </c>
      <c r="K632" s="23" t="s">
        <v>6</v>
      </c>
      <c r="L632" s="22">
        <v>0</v>
      </c>
      <c r="M632" s="24">
        <v>1299</v>
      </c>
      <c r="N632">
        <v>4</v>
      </c>
      <c r="O632" s="24" t="str">
        <f>IF(COUNTIF($A$2:A632,A632)=1,SUMIFS(Export!$M$2:$M$662,Export!$A$2:$A$662,Export!$A632),"")</f>
        <v/>
      </c>
      <c r="P632" t="str">
        <f>TEXT(Export!$B632,"ddd")</f>
        <v>Wed</v>
      </c>
      <c r="Q632">
        <f>1/COUNTIF(Export!$A$2:$A$662,Export!$A632)</f>
        <v>0.16666666666666666</v>
      </c>
    </row>
    <row r="633" spans="1:17" x14ac:dyDescent="0.25">
      <c r="A633">
        <v>202161</v>
      </c>
      <c r="B633" s="5">
        <v>45483</v>
      </c>
      <c r="C633">
        <v>126632</v>
      </c>
      <c r="D633">
        <v>200559</v>
      </c>
      <c r="E633" t="s">
        <v>95</v>
      </c>
      <c r="F633" t="s">
        <v>97</v>
      </c>
      <c r="G633">
        <v>4</v>
      </c>
      <c r="H633" s="22">
        <v>59.99</v>
      </c>
      <c r="I633" t="s">
        <v>93</v>
      </c>
      <c r="J633" t="s">
        <v>6</v>
      </c>
      <c r="K633" s="23" t="s">
        <v>6</v>
      </c>
      <c r="L633" s="22">
        <v>0</v>
      </c>
      <c r="M633" s="24">
        <v>239.96</v>
      </c>
      <c r="N633">
        <v>2</v>
      </c>
      <c r="O633" s="24" t="str">
        <f>IF(COUNTIF($A$2:A633,A633)=1,SUMIFS(Export!$M$2:$M$662,Export!$A$2:$A$662,Export!$A633),"")</f>
        <v/>
      </c>
      <c r="P633" t="str">
        <f>TEXT(Export!$B633,"ddd")</f>
        <v>Wed</v>
      </c>
      <c r="Q633">
        <f>1/COUNTIF(Export!$A$2:$A$662,Export!$A633)</f>
        <v>0.16666666666666666</v>
      </c>
    </row>
    <row r="634" spans="1:17" x14ac:dyDescent="0.25">
      <c r="A634">
        <v>202161</v>
      </c>
      <c r="B634" s="5">
        <v>45483</v>
      </c>
      <c r="C634">
        <v>126632</v>
      </c>
      <c r="D634">
        <v>200556</v>
      </c>
      <c r="E634" t="s">
        <v>95</v>
      </c>
      <c r="F634" t="s">
        <v>96</v>
      </c>
      <c r="G634">
        <v>1</v>
      </c>
      <c r="H634" s="22">
        <v>64.989999999999995</v>
      </c>
      <c r="I634" t="s">
        <v>93</v>
      </c>
      <c r="J634" t="s">
        <v>6</v>
      </c>
      <c r="K634" s="23" t="s">
        <v>6</v>
      </c>
      <c r="L634" s="22">
        <v>0</v>
      </c>
      <c r="M634" s="24">
        <v>64.989999999999995</v>
      </c>
      <c r="N634">
        <v>2</v>
      </c>
      <c r="O634" s="24" t="str">
        <f>IF(COUNTIF($A$2:A634,A634)=1,SUMIFS(Export!$M$2:$M$662,Export!$A$2:$A$662,Export!$A634),"")</f>
        <v/>
      </c>
      <c r="P634" t="str">
        <f>TEXT(Export!$B634,"ddd")</f>
        <v>Wed</v>
      </c>
      <c r="Q634">
        <f>1/COUNTIF(Export!$A$2:$A$662,Export!$A634)</f>
        <v>0.16666666666666666</v>
      </c>
    </row>
    <row r="635" spans="1:17" x14ac:dyDescent="0.25">
      <c r="A635">
        <v>202162</v>
      </c>
      <c r="B635" s="5">
        <v>45486</v>
      </c>
      <c r="C635">
        <v>106483</v>
      </c>
      <c r="D635">
        <v>300187</v>
      </c>
      <c r="E635" t="s">
        <v>92</v>
      </c>
      <c r="F635" t="s">
        <v>110</v>
      </c>
      <c r="G635">
        <v>1</v>
      </c>
      <c r="H635" s="22">
        <v>54.99</v>
      </c>
      <c r="I635" t="s">
        <v>93</v>
      </c>
      <c r="J635" t="s">
        <v>6</v>
      </c>
      <c r="K635" s="23" t="s">
        <v>6</v>
      </c>
      <c r="L635" s="22">
        <v>0</v>
      </c>
      <c r="M635" s="24">
        <v>54.99</v>
      </c>
      <c r="N635">
        <v>1</v>
      </c>
      <c r="O635" s="24">
        <f>IF(COUNTIF($A$2:A635,A635)=1,SUMIFS(Export!$M$2:$M$662,Export!$A$2:$A$662,Export!$A635),"")</f>
        <v>1673.97</v>
      </c>
      <c r="P635" t="str">
        <f>TEXT(Export!$B635,"ddd")</f>
        <v>Sat</v>
      </c>
      <c r="Q635">
        <f>1/COUNTIF(Export!$A$2:$A$662,Export!$A635)</f>
        <v>0.33333333333333331</v>
      </c>
    </row>
    <row r="636" spans="1:17" x14ac:dyDescent="0.25">
      <c r="A636">
        <v>202162</v>
      </c>
      <c r="B636" s="5">
        <v>45486</v>
      </c>
      <c r="C636">
        <v>106483</v>
      </c>
      <c r="D636">
        <v>100256</v>
      </c>
      <c r="E636" t="s">
        <v>98</v>
      </c>
      <c r="F636" t="s">
        <v>54</v>
      </c>
      <c r="G636">
        <v>1</v>
      </c>
      <c r="H636" s="22">
        <v>1499</v>
      </c>
      <c r="I636" t="s">
        <v>93</v>
      </c>
      <c r="J636" t="s">
        <v>6</v>
      </c>
      <c r="K636" s="23" t="s">
        <v>6</v>
      </c>
      <c r="L636" s="22">
        <v>0</v>
      </c>
      <c r="M636" s="24">
        <v>1499</v>
      </c>
      <c r="N636">
        <v>6</v>
      </c>
      <c r="O636" s="24" t="str">
        <f>IF(COUNTIF($A$2:A636,A636)=1,SUMIFS(Export!$M$2:$M$662,Export!$A$2:$A$662,Export!$A636),"")</f>
        <v/>
      </c>
      <c r="P636" t="str">
        <f>TEXT(Export!$B636,"ddd")</f>
        <v>Sat</v>
      </c>
      <c r="Q636">
        <f>1/COUNTIF(Export!$A$2:$A$662,Export!$A636)</f>
        <v>0.33333333333333331</v>
      </c>
    </row>
    <row r="637" spans="1:17" x14ac:dyDescent="0.25">
      <c r="A637">
        <v>202162</v>
      </c>
      <c r="B637" s="5">
        <v>45486</v>
      </c>
      <c r="C637">
        <v>106483</v>
      </c>
      <c r="D637">
        <v>200559</v>
      </c>
      <c r="E637" t="s">
        <v>95</v>
      </c>
      <c r="F637" t="s">
        <v>97</v>
      </c>
      <c r="G637">
        <v>2</v>
      </c>
      <c r="H637" s="22">
        <v>59.99</v>
      </c>
      <c r="I637" t="s">
        <v>93</v>
      </c>
      <c r="J637" t="s">
        <v>6</v>
      </c>
      <c r="K637" s="23" t="s">
        <v>6</v>
      </c>
      <c r="L637" s="22">
        <v>0</v>
      </c>
      <c r="M637" s="24">
        <v>119.98</v>
      </c>
      <c r="N637">
        <v>2</v>
      </c>
      <c r="O637" s="24" t="str">
        <f>IF(COUNTIF($A$2:A637,A637)=1,SUMIFS(Export!$M$2:$M$662,Export!$A$2:$A$662,Export!$A637),"")</f>
        <v/>
      </c>
      <c r="P637" t="str">
        <f>TEXT(Export!$B637,"ddd")</f>
        <v>Sat</v>
      </c>
      <c r="Q637">
        <f>1/COUNTIF(Export!$A$2:$A$662,Export!$A637)</f>
        <v>0.33333333333333331</v>
      </c>
    </row>
    <row r="638" spans="1:17" x14ac:dyDescent="0.25">
      <c r="A638">
        <v>202163</v>
      </c>
      <c r="B638" s="5">
        <v>45484</v>
      </c>
      <c r="C638">
        <v>120264</v>
      </c>
      <c r="D638">
        <v>100253</v>
      </c>
      <c r="E638" t="s">
        <v>98</v>
      </c>
      <c r="F638" t="s">
        <v>48</v>
      </c>
      <c r="G638">
        <v>3</v>
      </c>
      <c r="H638" s="22">
        <v>279</v>
      </c>
      <c r="I638" t="s">
        <v>93</v>
      </c>
      <c r="J638" t="s">
        <v>6</v>
      </c>
      <c r="K638" s="23" t="s">
        <v>6</v>
      </c>
      <c r="L638" s="22">
        <v>0</v>
      </c>
      <c r="M638" s="24">
        <v>837</v>
      </c>
      <c r="N638">
        <v>7</v>
      </c>
      <c r="O638" s="24">
        <f>IF(COUNTIF($A$2:A638,A638)=1,SUMIFS(Export!$M$2:$M$662,Export!$A$2:$A$662,Export!$A638),"")</f>
        <v>1046.96</v>
      </c>
      <c r="P638" t="str">
        <f>TEXT(Export!$B638,"ddd")</f>
        <v>Thu</v>
      </c>
      <c r="Q638">
        <f>1/COUNTIF(Export!$A$2:$A$662,Export!$A638)</f>
        <v>0.25</v>
      </c>
    </row>
    <row r="639" spans="1:17" x14ac:dyDescent="0.25">
      <c r="A639">
        <v>202163</v>
      </c>
      <c r="B639" s="5">
        <v>45484</v>
      </c>
      <c r="C639">
        <v>120264</v>
      </c>
      <c r="D639">
        <v>300185</v>
      </c>
      <c r="E639" t="s">
        <v>92</v>
      </c>
      <c r="F639" t="s">
        <v>101</v>
      </c>
      <c r="G639">
        <v>1</v>
      </c>
      <c r="H639" s="22">
        <v>29.99</v>
      </c>
      <c r="I639" t="s">
        <v>93</v>
      </c>
      <c r="J639" t="s">
        <v>6</v>
      </c>
      <c r="K639" s="23" t="s">
        <v>6</v>
      </c>
      <c r="L639" s="22">
        <v>0</v>
      </c>
      <c r="M639" s="24">
        <v>29.99</v>
      </c>
      <c r="N639">
        <v>3</v>
      </c>
      <c r="O639" s="24" t="str">
        <f>IF(COUNTIF($A$2:A639,A639)=1,SUMIFS(Export!$M$2:$M$662,Export!$A$2:$A$662,Export!$A639),"")</f>
        <v/>
      </c>
      <c r="P639" t="str">
        <f>TEXT(Export!$B639,"ddd")</f>
        <v>Thu</v>
      </c>
      <c r="Q639">
        <f>1/COUNTIF(Export!$A$2:$A$662,Export!$A639)</f>
        <v>0.25</v>
      </c>
    </row>
    <row r="640" spans="1:17" x14ac:dyDescent="0.25">
      <c r="A640">
        <v>202163</v>
      </c>
      <c r="B640" s="5">
        <v>45484</v>
      </c>
      <c r="C640">
        <v>120264</v>
      </c>
      <c r="D640">
        <v>200559</v>
      </c>
      <c r="E640" t="s">
        <v>95</v>
      </c>
      <c r="F640" t="s">
        <v>97</v>
      </c>
      <c r="G640">
        <v>1</v>
      </c>
      <c r="H640" s="22">
        <v>59.99</v>
      </c>
      <c r="I640" t="s">
        <v>93</v>
      </c>
      <c r="J640" t="s">
        <v>6</v>
      </c>
      <c r="K640" s="23" t="s">
        <v>6</v>
      </c>
      <c r="L640" s="22">
        <v>0</v>
      </c>
      <c r="M640" s="24">
        <v>59.99</v>
      </c>
      <c r="N640">
        <v>2</v>
      </c>
      <c r="O640" s="24" t="str">
        <f>IF(COUNTIF($A$2:A640,A640)=1,SUMIFS(Export!$M$2:$M$662,Export!$A$2:$A$662,Export!$A640),"")</f>
        <v/>
      </c>
      <c r="P640" t="str">
        <f>TEXT(Export!$B640,"ddd")</f>
        <v>Thu</v>
      </c>
      <c r="Q640">
        <f>1/COUNTIF(Export!$A$2:$A$662,Export!$A640)</f>
        <v>0.25</v>
      </c>
    </row>
    <row r="641" spans="1:17" x14ac:dyDescent="0.25">
      <c r="A641">
        <v>202163</v>
      </c>
      <c r="B641" s="5">
        <v>45484</v>
      </c>
      <c r="C641">
        <v>120264</v>
      </c>
      <c r="D641">
        <v>200559</v>
      </c>
      <c r="E641" t="s">
        <v>95</v>
      </c>
      <c r="F641" t="s">
        <v>97</v>
      </c>
      <c r="G641">
        <v>2</v>
      </c>
      <c r="H641" s="22">
        <v>59.99</v>
      </c>
      <c r="I641" t="s">
        <v>93</v>
      </c>
      <c r="J641" t="s">
        <v>6</v>
      </c>
      <c r="K641" s="23" t="s">
        <v>6</v>
      </c>
      <c r="L641" s="22">
        <v>0</v>
      </c>
      <c r="M641" s="24">
        <v>119.98</v>
      </c>
      <c r="N641">
        <v>4</v>
      </c>
      <c r="O641" s="24" t="str">
        <f>IF(COUNTIF($A$2:A641,A641)=1,SUMIFS(Export!$M$2:$M$662,Export!$A$2:$A$662,Export!$A641),"")</f>
        <v/>
      </c>
      <c r="P641" t="str">
        <f>TEXT(Export!$B641,"ddd")</f>
        <v>Thu</v>
      </c>
      <c r="Q641">
        <f>1/COUNTIF(Export!$A$2:$A$662,Export!$A641)</f>
        <v>0.25</v>
      </c>
    </row>
    <row r="642" spans="1:17" x14ac:dyDescent="0.25">
      <c r="A642">
        <v>202164</v>
      </c>
      <c r="B642" s="5">
        <v>45488</v>
      </c>
      <c r="C642">
        <v>111548</v>
      </c>
      <c r="D642">
        <v>300185</v>
      </c>
      <c r="E642" t="s">
        <v>92</v>
      </c>
      <c r="F642" t="s">
        <v>101</v>
      </c>
      <c r="G642">
        <v>1</v>
      </c>
      <c r="H642" s="22">
        <v>29.99</v>
      </c>
      <c r="I642" t="s">
        <v>93</v>
      </c>
      <c r="J642" t="s">
        <v>6</v>
      </c>
      <c r="K642" s="23" t="s">
        <v>6</v>
      </c>
      <c r="L642" s="22">
        <v>0</v>
      </c>
      <c r="M642" s="24">
        <v>29.99</v>
      </c>
      <c r="N642">
        <v>1</v>
      </c>
      <c r="O642" s="24">
        <f>IF(COUNTIF($A$2:A642,A642)=1,SUMIFS(Export!$M$2:$M$662,Export!$A$2:$A$662,Export!$A642),"")</f>
        <v>29.99</v>
      </c>
      <c r="P642" t="str">
        <f>TEXT(Export!$B642,"ddd")</f>
        <v>Mon</v>
      </c>
      <c r="Q642">
        <f>1/COUNTIF(Export!$A$2:$A$662,Export!$A642)</f>
        <v>1</v>
      </c>
    </row>
    <row r="643" spans="1:17" x14ac:dyDescent="0.25">
      <c r="A643">
        <v>202165</v>
      </c>
      <c r="B643" s="5">
        <v>45485</v>
      </c>
      <c r="C643">
        <v>131042</v>
      </c>
      <c r="D643">
        <v>300185</v>
      </c>
      <c r="E643" t="s">
        <v>92</v>
      </c>
      <c r="F643" t="s">
        <v>101</v>
      </c>
      <c r="G643">
        <v>1</v>
      </c>
      <c r="H643" s="22">
        <v>29.99</v>
      </c>
      <c r="I643" t="s">
        <v>18</v>
      </c>
      <c r="J643" t="s">
        <v>99</v>
      </c>
      <c r="K643" s="23">
        <v>0.1</v>
      </c>
      <c r="L643" s="22">
        <v>2.9990000000000001</v>
      </c>
      <c r="M643" s="24">
        <v>26.991</v>
      </c>
      <c r="N643">
        <v>1</v>
      </c>
      <c r="O643" s="24">
        <f>IF(COUNTIF($A$2:A643,A643)=1,SUMIFS(Export!$M$2:$M$662,Export!$A$2:$A$662,Export!$A643),"")</f>
        <v>367.19099999999997</v>
      </c>
      <c r="P643" t="str">
        <f>TEXT(Export!$B643,"ddd")</f>
        <v>Fri</v>
      </c>
      <c r="Q643">
        <f>1/COUNTIF(Export!$A$2:$A$662,Export!$A643)</f>
        <v>0.5</v>
      </c>
    </row>
    <row r="644" spans="1:17" x14ac:dyDescent="0.25">
      <c r="A644">
        <v>202165</v>
      </c>
      <c r="B644" s="5">
        <v>45485</v>
      </c>
      <c r="C644">
        <v>131042</v>
      </c>
      <c r="D644">
        <v>100250</v>
      </c>
      <c r="E644" t="s">
        <v>98</v>
      </c>
      <c r="F644" t="s">
        <v>51</v>
      </c>
      <c r="G644">
        <v>2</v>
      </c>
      <c r="H644" s="22">
        <v>189</v>
      </c>
      <c r="I644" t="s">
        <v>18</v>
      </c>
      <c r="J644" t="s">
        <v>99</v>
      </c>
      <c r="K644" s="23">
        <v>0.1</v>
      </c>
      <c r="L644" s="22">
        <v>37.800000000000004</v>
      </c>
      <c r="M644" s="24">
        <v>340.2</v>
      </c>
      <c r="N644">
        <v>3</v>
      </c>
      <c r="O644" s="24" t="str">
        <f>IF(COUNTIF($A$2:A644,A644)=1,SUMIFS(Export!$M$2:$M$662,Export!$A$2:$A$662,Export!$A644),"")</f>
        <v/>
      </c>
      <c r="P644" t="str">
        <f>TEXT(Export!$B644,"ddd")</f>
        <v>Fri</v>
      </c>
      <c r="Q644">
        <f>1/COUNTIF(Export!$A$2:$A$662,Export!$A644)</f>
        <v>0.5</v>
      </c>
    </row>
    <row r="645" spans="1:17" x14ac:dyDescent="0.25">
      <c r="A645">
        <v>202166</v>
      </c>
      <c r="B645" s="5">
        <v>45486</v>
      </c>
      <c r="C645">
        <v>118008</v>
      </c>
      <c r="D645">
        <v>100250</v>
      </c>
      <c r="E645" t="s">
        <v>98</v>
      </c>
      <c r="F645" t="s">
        <v>51</v>
      </c>
      <c r="G645">
        <v>1</v>
      </c>
      <c r="H645" s="22">
        <v>189</v>
      </c>
      <c r="I645" t="s">
        <v>93</v>
      </c>
      <c r="J645" t="s">
        <v>6</v>
      </c>
      <c r="K645" s="23" t="s">
        <v>6</v>
      </c>
      <c r="L645" s="22">
        <v>0</v>
      </c>
      <c r="M645" s="24">
        <v>189</v>
      </c>
      <c r="N645">
        <v>6</v>
      </c>
      <c r="O645" s="24">
        <f>IF(COUNTIF($A$2:A645,A645)=1,SUMIFS(Export!$M$2:$M$662,Export!$A$2:$A$662,Export!$A645),"")</f>
        <v>189</v>
      </c>
      <c r="P645" t="str">
        <f>TEXT(Export!$B645,"ddd")</f>
        <v>Sat</v>
      </c>
      <c r="Q645">
        <f>1/COUNTIF(Export!$A$2:$A$662,Export!$A645)</f>
        <v>1</v>
      </c>
    </row>
    <row r="646" spans="1:17" x14ac:dyDescent="0.25">
      <c r="A646">
        <v>202167</v>
      </c>
      <c r="B646" s="5">
        <v>45492</v>
      </c>
      <c r="C646">
        <v>108046</v>
      </c>
      <c r="D646">
        <v>300191</v>
      </c>
      <c r="E646" t="s">
        <v>92</v>
      </c>
      <c r="F646" t="s">
        <v>103</v>
      </c>
      <c r="G646">
        <v>5</v>
      </c>
      <c r="H646" s="22">
        <v>21.99</v>
      </c>
      <c r="I646" t="s">
        <v>93</v>
      </c>
      <c r="J646" t="s">
        <v>6</v>
      </c>
      <c r="K646" s="23" t="s">
        <v>6</v>
      </c>
      <c r="L646" s="22">
        <v>0</v>
      </c>
      <c r="M646" s="24">
        <v>109.94999999999999</v>
      </c>
      <c r="N646">
        <v>3</v>
      </c>
      <c r="O646" s="24">
        <f>IF(COUNTIF($A$2:A646,A646)=1,SUMIFS(Export!$M$2:$M$662,Export!$A$2:$A$662,Export!$A646),"")</f>
        <v>257.89</v>
      </c>
      <c r="P646" t="str">
        <f>TEXT(Export!$B646,"ddd")</f>
        <v>Fri</v>
      </c>
      <c r="Q646">
        <f>1/COUNTIF(Export!$A$2:$A$662,Export!$A646)</f>
        <v>0.25</v>
      </c>
    </row>
    <row r="647" spans="1:17" x14ac:dyDescent="0.25">
      <c r="A647">
        <v>202167</v>
      </c>
      <c r="B647" s="5">
        <v>45492</v>
      </c>
      <c r="C647">
        <v>108046</v>
      </c>
      <c r="D647">
        <v>300191</v>
      </c>
      <c r="E647" t="s">
        <v>92</v>
      </c>
      <c r="F647" t="s">
        <v>103</v>
      </c>
      <c r="G647">
        <v>4</v>
      </c>
      <c r="H647" s="22">
        <v>21.99</v>
      </c>
      <c r="I647" t="s">
        <v>93</v>
      </c>
      <c r="J647" t="s">
        <v>6</v>
      </c>
      <c r="K647" s="23" t="s">
        <v>6</v>
      </c>
      <c r="L647" s="22">
        <v>0</v>
      </c>
      <c r="M647" s="24">
        <v>87.96</v>
      </c>
      <c r="N647">
        <v>1</v>
      </c>
      <c r="O647" s="24" t="str">
        <f>IF(COUNTIF($A$2:A647,A647)=1,SUMIFS(Export!$M$2:$M$662,Export!$A$2:$A$662,Export!$A647),"")</f>
        <v/>
      </c>
      <c r="P647" t="str">
        <f>TEXT(Export!$B647,"ddd")</f>
        <v>Fri</v>
      </c>
      <c r="Q647">
        <f>1/COUNTIF(Export!$A$2:$A$662,Export!$A647)</f>
        <v>0.25</v>
      </c>
    </row>
    <row r="648" spans="1:17" x14ac:dyDescent="0.25">
      <c r="A648">
        <v>202167</v>
      </c>
      <c r="B648" s="5">
        <v>45492</v>
      </c>
      <c r="C648">
        <v>108046</v>
      </c>
      <c r="D648">
        <v>300185</v>
      </c>
      <c r="E648" t="s">
        <v>92</v>
      </c>
      <c r="F648" t="s">
        <v>101</v>
      </c>
      <c r="G648">
        <v>1</v>
      </c>
      <c r="H648" s="22">
        <v>29.99</v>
      </c>
      <c r="I648" t="s">
        <v>93</v>
      </c>
      <c r="J648" t="s">
        <v>6</v>
      </c>
      <c r="K648" s="23" t="s">
        <v>6</v>
      </c>
      <c r="L648" s="22">
        <v>0</v>
      </c>
      <c r="M648" s="24">
        <v>29.99</v>
      </c>
      <c r="N648">
        <v>3</v>
      </c>
      <c r="O648" s="24" t="str">
        <f>IF(COUNTIF($A$2:A648,A648)=1,SUMIFS(Export!$M$2:$M$662,Export!$A$2:$A$662,Export!$A648),"")</f>
        <v/>
      </c>
      <c r="P648" t="str">
        <f>TEXT(Export!$B648,"ddd")</f>
        <v>Fri</v>
      </c>
      <c r="Q648">
        <f>1/COUNTIF(Export!$A$2:$A$662,Export!$A648)</f>
        <v>0.25</v>
      </c>
    </row>
    <row r="649" spans="1:17" x14ac:dyDescent="0.25">
      <c r="A649">
        <v>202167</v>
      </c>
      <c r="B649" s="5">
        <v>45492</v>
      </c>
      <c r="C649">
        <v>108046</v>
      </c>
      <c r="D649">
        <v>300185</v>
      </c>
      <c r="E649" t="s">
        <v>92</v>
      </c>
      <c r="F649" t="s">
        <v>101</v>
      </c>
      <c r="G649">
        <v>1</v>
      </c>
      <c r="H649" s="22">
        <v>29.99</v>
      </c>
      <c r="I649" t="s">
        <v>93</v>
      </c>
      <c r="J649" t="s">
        <v>6</v>
      </c>
      <c r="K649" s="23" t="s">
        <v>6</v>
      </c>
      <c r="L649" s="22">
        <v>0</v>
      </c>
      <c r="M649" s="24">
        <v>29.99</v>
      </c>
      <c r="N649">
        <v>2</v>
      </c>
      <c r="O649" s="24" t="str">
        <f>IF(COUNTIF($A$2:A649,A649)=1,SUMIFS(Export!$M$2:$M$662,Export!$A$2:$A$662,Export!$A649),"")</f>
        <v/>
      </c>
      <c r="P649" t="str">
        <f>TEXT(Export!$B649,"ddd")</f>
        <v>Fri</v>
      </c>
      <c r="Q649">
        <f>1/COUNTIF(Export!$A$2:$A$662,Export!$A649)</f>
        <v>0.25</v>
      </c>
    </row>
    <row r="650" spans="1:17" x14ac:dyDescent="0.25">
      <c r="A650">
        <v>202168</v>
      </c>
      <c r="B650" s="5">
        <v>45481</v>
      </c>
      <c r="C650">
        <v>130360</v>
      </c>
      <c r="D650">
        <v>200559</v>
      </c>
      <c r="E650" t="s">
        <v>95</v>
      </c>
      <c r="F650" t="s">
        <v>97</v>
      </c>
      <c r="G650">
        <v>2</v>
      </c>
      <c r="H650" s="22">
        <v>59.99</v>
      </c>
      <c r="I650" t="s">
        <v>93</v>
      </c>
      <c r="J650" t="s">
        <v>6</v>
      </c>
      <c r="K650" s="23" t="s">
        <v>6</v>
      </c>
      <c r="L650" s="22">
        <v>0</v>
      </c>
      <c r="M650" s="24">
        <v>119.98</v>
      </c>
      <c r="N650">
        <v>3</v>
      </c>
      <c r="O650" s="24">
        <f>IF(COUNTIF($A$2:A650,A650)=1,SUMIFS(Export!$M$2:$M$662,Export!$A$2:$A$662,Export!$A650),"")</f>
        <v>119.98</v>
      </c>
      <c r="P650" t="str">
        <f>TEXT(Export!$B650,"ddd")</f>
        <v>Mon</v>
      </c>
      <c r="Q650">
        <f>1/COUNTIF(Export!$A$2:$A$662,Export!$A650)</f>
        <v>1</v>
      </c>
    </row>
    <row r="651" spans="1:17" x14ac:dyDescent="0.25">
      <c r="A651">
        <v>202169</v>
      </c>
      <c r="B651" s="5">
        <v>45482</v>
      </c>
      <c r="C651">
        <v>127808</v>
      </c>
      <c r="D651">
        <v>200549</v>
      </c>
      <c r="E651" t="s">
        <v>95</v>
      </c>
      <c r="F651" t="s">
        <v>94</v>
      </c>
      <c r="G651">
        <v>3</v>
      </c>
      <c r="H651" s="22">
        <v>18.989999999999998</v>
      </c>
      <c r="I651" t="s">
        <v>93</v>
      </c>
      <c r="J651" t="s">
        <v>6</v>
      </c>
      <c r="K651" s="23" t="s">
        <v>6</v>
      </c>
      <c r="L651" s="22">
        <v>0</v>
      </c>
      <c r="M651" s="24">
        <v>56.97</v>
      </c>
      <c r="N651">
        <v>4</v>
      </c>
      <c r="O651" s="24">
        <f>IF(COUNTIF($A$2:A651,A651)=1,SUMIFS(Export!$M$2:$M$662,Export!$A$2:$A$662,Export!$A651),"")</f>
        <v>2716.96</v>
      </c>
      <c r="P651" t="str">
        <f>TEXT(Export!$B651,"ddd")</f>
        <v>Tue</v>
      </c>
      <c r="Q651">
        <f>1/COUNTIF(Export!$A$2:$A$662,Export!$A651)</f>
        <v>0.2</v>
      </c>
    </row>
    <row r="652" spans="1:17" x14ac:dyDescent="0.25">
      <c r="A652">
        <v>202169</v>
      </c>
      <c r="B652" s="5">
        <v>45482</v>
      </c>
      <c r="C652">
        <v>127808</v>
      </c>
      <c r="D652">
        <v>300188</v>
      </c>
      <c r="E652" t="s">
        <v>92</v>
      </c>
      <c r="F652" t="s">
        <v>112</v>
      </c>
      <c r="G652">
        <v>1</v>
      </c>
      <c r="H652" s="22">
        <v>64.989999999999995</v>
      </c>
      <c r="I652" t="s">
        <v>93</v>
      </c>
      <c r="J652" t="s">
        <v>6</v>
      </c>
      <c r="K652" s="23" t="s">
        <v>6</v>
      </c>
      <c r="L652" s="22">
        <v>0</v>
      </c>
      <c r="M652" s="24">
        <v>64.989999999999995</v>
      </c>
      <c r="N652">
        <v>4</v>
      </c>
      <c r="O652" s="24" t="str">
        <f>IF(COUNTIF($A$2:A652,A652)=1,SUMIFS(Export!$M$2:$M$662,Export!$A$2:$A$662,Export!$A652),"")</f>
        <v/>
      </c>
      <c r="P652" t="str">
        <f>TEXT(Export!$B652,"ddd")</f>
        <v>Tue</v>
      </c>
      <c r="Q652">
        <f>1/COUNTIF(Export!$A$2:$A$662,Export!$A652)</f>
        <v>0.2</v>
      </c>
    </row>
    <row r="653" spans="1:17" x14ac:dyDescent="0.25">
      <c r="A653">
        <v>202169</v>
      </c>
      <c r="B653" s="5">
        <v>45482</v>
      </c>
      <c r="C653">
        <v>127808</v>
      </c>
      <c r="D653">
        <v>100252</v>
      </c>
      <c r="E653" t="s">
        <v>98</v>
      </c>
      <c r="F653" t="s">
        <v>33</v>
      </c>
      <c r="G653">
        <v>1</v>
      </c>
      <c r="H653" s="22">
        <v>449</v>
      </c>
      <c r="I653" t="s">
        <v>93</v>
      </c>
      <c r="J653" t="s">
        <v>6</v>
      </c>
      <c r="K653" s="23" t="s">
        <v>6</v>
      </c>
      <c r="L653" s="22">
        <v>0</v>
      </c>
      <c r="M653" s="24">
        <v>449</v>
      </c>
      <c r="N653">
        <v>4</v>
      </c>
      <c r="O653" s="24" t="str">
        <f>IF(COUNTIF($A$2:A653,A653)=1,SUMIFS(Export!$M$2:$M$662,Export!$A$2:$A$662,Export!$A653),"")</f>
        <v/>
      </c>
      <c r="P653" t="str">
        <f>TEXT(Export!$B653,"ddd")</f>
        <v>Tue</v>
      </c>
      <c r="Q653">
        <f>1/COUNTIF(Export!$A$2:$A$662,Export!$A653)</f>
        <v>0.2</v>
      </c>
    </row>
    <row r="654" spans="1:17" x14ac:dyDescent="0.25">
      <c r="A654">
        <v>202169</v>
      </c>
      <c r="B654" s="5">
        <v>45482</v>
      </c>
      <c r="C654">
        <v>127808</v>
      </c>
      <c r="D654">
        <v>100252</v>
      </c>
      <c r="E654" t="s">
        <v>98</v>
      </c>
      <c r="F654" t="s">
        <v>33</v>
      </c>
      <c r="G654">
        <v>3</v>
      </c>
      <c r="H654" s="22">
        <v>449</v>
      </c>
      <c r="I654" t="s">
        <v>93</v>
      </c>
      <c r="J654" t="s">
        <v>6</v>
      </c>
      <c r="K654" s="23" t="s">
        <v>6</v>
      </c>
      <c r="L654" s="22">
        <v>0</v>
      </c>
      <c r="M654" s="24">
        <v>1347</v>
      </c>
      <c r="N654">
        <v>4</v>
      </c>
      <c r="O654" s="24" t="str">
        <f>IF(COUNTIF($A$2:A654,A654)=1,SUMIFS(Export!$M$2:$M$662,Export!$A$2:$A$662,Export!$A654),"")</f>
        <v/>
      </c>
      <c r="P654" t="str">
        <f>TEXT(Export!$B654,"ddd")</f>
        <v>Tue</v>
      </c>
      <c r="Q654">
        <f>1/COUNTIF(Export!$A$2:$A$662,Export!$A654)</f>
        <v>0.2</v>
      </c>
    </row>
    <row r="655" spans="1:17" x14ac:dyDescent="0.25">
      <c r="A655">
        <v>202169</v>
      </c>
      <c r="B655" s="5">
        <v>45482</v>
      </c>
      <c r="C655">
        <v>127808</v>
      </c>
      <c r="D655">
        <v>100254</v>
      </c>
      <c r="E655" t="s">
        <v>98</v>
      </c>
      <c r="F655" t="s">
        <v>35</v>
      </c>
      <c r="G655">
        <v>1</v>
      </c>
      <c r="H655" s="22">
        <v>799</v>
      </c>
      <c r="I655" t="s">
        <v>93</v>
      </c>
      <c r="J655" t="s">
        <v>6</v>
      </c>
      <c r="K655" s="23" t="s">
        <v>6</v>
      </c>
      <c r="L655" s="22">
        <v>0</v>
      </c>
      <c r="M655" s="24">
        <v>799</v>
      </c>
      <c r="N655">
        <v>5</v>
      </c>
      <c r="O655" s="24" t="str">
        <f>IF(COUNTIF($A$2:A655,A655)=1,SUMIFS(Export!$M$2:$M$662,Export!$A$2:$A$662,Export!$A655),"")</f>
        <v/>
      </c>
      <c r="P655" t="str">
        <f>TEXT(Export!$B655,"ddd")</f>
        <v>Tue</v>
      </c>
      <c r="Q655">
        <f>1/COUNTIF(Export!$A$2:$A$662,Export!$A655)</f>
        <v>0.2</v>
      </c>
    </row>
    <row r="656" spans="1:17" x14ac:dyDescent="0.25">
      <c r="A656">
        <v>202170</v>
      </c>
      <c r="B656" s="5">
        <v>45492</v>
      </c>
      <c r="C656">
        <v>120372</v>
      </c>
      <c r="D656">
        <v>200551</v>
      </c>
      <c r="E656" t="s">
        <v>95</v>
      </c>
      <c r="F656" t="s">
        <v>114</v>
      </c>
      <c r="G656">
        <v>1</v>
      </c>
      <c r="H656" s="22">
        <v>79.989999999999995</v>
      </c>
      <c r="I656" t="s">
        <v>93</v>
      </c>
      <c r="J656" t="s">
        <v>6</v>
      </c>
      <c r="K656" s="23" t="s">
        <v>6</v>
      </c>
      <c r="L656" s="22">
        <v>0</v>
      </c>
      <c r="M656" s="24">
        <v>79.989999999999995</v>
      </c>
      <c r="N656">
        <v>3</v>
      </c>
      <c r="O656" s="24">
        <f>IF(COUNTIF($A$2:A656,A656)=1,SUMIFS(Export!$M$2:$M$662,Export!$A$2:$A$662,Export!$A656),"")</f>
        <v>285.93</v>
      </c>
      <c r="P656" t="str">
        <f>TEXT(Export!$B656,"ddd")</f>
        <v>Fri</v>
      </c>
      <c r="Q656">
        <f>1/COUNTIF(Export!$A$2:$A$662,Export!$A656)</f>
        <v>0.2</v>
      </c>
    </row>
    <row r="657" spans="1:17" x14ac:dyDescent="0.25">
      <c r="A657">
        <v>202170</v>
      </c>
      <c r="B657" s="5">
        <v>45492</v>
      </c>
      <c r="C657">
        <v>120372</v>
      </c>
      <c r="D657">
        <v>300185</v>
      </c>
      <c r="E657" t="s">
        <v>92</v>
      </c>
      <c r="F657" t="s">
        <v>101</v>
      </c>
      <c r="G657">
        <v>1</v>
      </c>
      <c r="H657" s="22">
        <v>29.99</v>
      </c>
      <c r="I657" t="s">
        <v>93</v>
      </c>
      <c r="J657" t="s">
        <v>6</v>
      </c>
      <c r="K657" s="23" t="s">
        <v>6</v>
      </c>
      <c r="L657" s="22">
        <v>0</v>
      </c>
      <c r="M657" s="24">
        <v>29.99</v>
      </c>
      <c r="N657">
        <v>1</v>
      </c>
      <c r="O657" s="24" t="str">
        <f>IF(COUNTIF($A$2:A657,A657)=1,SUMIFS(Export!$M$2:$M$662,Export!$A$2:$A$662,Export!$A657),"")</f>
        <v/>
      </c>
      <c r="P657" t="str">
        <f>TEXT(Export!$B657,"ddd")</f>
        <v>Fri</v>
      </c>
      <c r="Q657">
        <f>1/COUNTIF(Export!$A$2:$A$662,Export!$A657)</f>
        <v>0.2</v>
      </c>
    </row>
    <row r="658" spans="1:17" x14ac:dyDescent="0.25">
      <c r="A658">
        <v>202170</v>
      </c>
      <c r="B658" s="5">
        <v>45492</v>
      </c>
      <c r="C658">
        <v>120372</v>
      </c>
      <c r="D658">
        <v>300191</v>
      </c>
      <c r="E658" t="s">
        <v>92</v>
      </c>
      <c r="F658" t="s">
        <v>103</v>
      </c>
      <c r="G658">
        <v>3</v>
      </c>
      <c r="H658" s="22">
        <v>21.99</v>
      </c>
      <c r="I658" t="s">
        <v>93</v>
      </c>
      <c r="J658" t="s">
        <v>6</v>
      </c>
      <c r="K658" s="23" t="s">
        <v>6</v>
      </c>
      <c r="L658" s="22">
        <v>0</v>
      </c>
      <c r="M658" s="24">
        <v>65.97</v>
      </c>
      <c r="N658">
        <v>3</v>
      </c>
      <c r="O658" s="24" t="str">
        <f>IF(COUNTIF($A$2:A658,A658)=1,SUMIFS(Export!$M$2:$M$662,Export!$A$2:$A$662,Export!$A658),"")</f>
        <v/>
      </c>
      <c r="P658" t="str">
        <f>TEXT(Export!$B658,"ddd")</f>
        <v>Fri</v>
      </c>
      <c r="Q658">
        <f>1/COUNTIF(Export!$A$2:$A$662,Export!$A658)</f>
        <v>0.2</v>
      </c>
    </row>
    <row r="659" spans="1:17" x14ac:dyDescent="0.25">
      <c r="A659">
        <v>202170</v>
      </c>
      <c r="B659" s="5">
        <v>45492</v>
      </c>
      <c r="C659">
        <v>120372</v>
      </c>
      <c r="D659">
        <v>200552</v>
      </c>
      <c r="E659" t="s">
        <v>95</v>
      </c>
      <c r="F659" t="s">
        <v>108</v>
      </c>
      <c r="G659">
        <v>1</v>
      </c>
      <c r="H659" s="22">
        <v>49.99</v>
      </c>
      <c r="I659" t="s">
        <v>93</v>
      </c>
      <c r="J659" t="s">
        <v>6</v>
      </c>
      <c r="K659" s="23" t="s">
        <v>6</v>
      </c>
      <c r="L659" s="22">
        <v>0</v>
      </c>
      <c r="M659" s="24">
        <v>49.99</v>
      </c>
      <c r="N659">
        <v>2</v>
      </c>
      <c r="O659" s="24" t="str">
        <f>IF(COUNTIF($A$2:A659,A659)=1,SUMIFS(Export!$M$2:$M$662,Export!$A$2:$A$662,Export!$A659),"")</f>
        <v/>
      </c>
      <c r="P659" t="str">
        <f>TEXT(Export!$B659,"ddd")</f>
        <v>Fri</v>
      </c>
      <c r="Q659">
        <f>1/COUNTIF(Export!$A$2:$A$662,Export!$A659)</f>
        <v>0.2</v>
      </c>
    </row>
    <row r="660" spans="1:17" x14ac:dyDescent="0.25">
      <c r="A660">
        <v>202170</v>
      </c>
      <c r="B660" s="5">
        <v>45492</v>
      </c>
      <c r="C660">
        <v>120372</v>
      </c>
      <c r="D660">
        <v>200559</v>
      </c>
      <c r="E660" t="s">
        <v>95</v>
      </c>
      <c r="F660" t="s">
        <v>97</v>
      </c>
      <c r="G660">
        <v>1</v>
      </c>
      <c r="H660" s="22">
        <v>59.99</v>
      </c>
      <c r="I660" t="s">
        <v>93</v>
      </c>
      <c r="J660" t="s">
        <v>6</v>
      </c>
      <c r="K660" s="23" t="s">
        <v>6</v>
      </c>
      <c r="L660" s="22">
        <v>0</v>
      </c>
      <c r="M660" s="24">
        <v>59.99</v>
      </c>
      <c r="N660">
        <v>3</v>
      </c>
      <c r="O660" s="24" t="str">
        <f>IF(COUNTIF($A$2:A660,A660)=1,SUMIFS(Export!$M$2:$M$662,Export!$A$2:$A$662,Export!$A660),"")</f>
        <v/>
      </c>
      <c r="P660" t="str">
        <f>TEXT(Export!$B660,"ddd")</f>
        <v>Fri</v>
      </c>
      <c r="Q660">
        <f>1/COUNTIF(Export!$A$2:$A$662,Export!$A660)</f>
        <v>0.2</v>
      </c>
    </row>
    <row r="661" spans="1:17" x14ac:dyDescent="0.25">
      <c r="A661">
        <v>202171</v>
      </c>
      <c r="B661" s="5">
        <v>45493</v>
      </c>
      <c r="C661">
        <v>102692</v>
      </c>
      <c r="D661">
        <v>200556</v>
      </c>
      <c r="E661" t="s">
        <v>95</v>
      </c>
      <c r="F661" t="s">
        <v>96</v>
      </c>
      <c r="G661">
        <v>1</v>
      </c>
      <c r="H661" s="22">
        <v>64.989999999999995</v>
      </c>
      <c r="I661" t="s">
        <v>93</v>
      </c>
      <c r="J661" t="s">
        <v>6</v>
      </c>
      <c r="K661" s="23" t="s">
        <v>6</v>
      </c>
      <c r="L661" s="22">
        <v>0</v>
      </c>
      <c r="M661" s="24">
        <v>64.989999999999995</v>
      </c>
      <c r="N661">
        <v>4</v>
      </c>
      <c r="O661" s="24">
        <f>IF(COUNTIF($A$2:A661,A661)=1,SUMIFS(Export!$M$2:$M$662,Export!$A$2:$A$662,Export!$A661),"")</f>
        <v>253.99</v>
      </c>
      <c r="P661" t="str">
        <f>TEXT(Export!$B661,"ddd")</f>
        <v>Sat</v>
      </c>
      <c r="Q661">
        <f>1/COUNTIF(Export!$A$2:$A$662,Export!$A661)</f>
        <v>0.5</v>
      </c>
    </row>
    <row r="662" spans="1:17" x14ac:dyDescent="0.25">
      <c r="A662">
        <v>202171</v>
      </c>
      <c r="B662" s="5">
        <v>45493</v>
      </c>
      <c r="C662">
        <v>102692</v>
      </c>
      <c r="D662">
        <v>100250</v>
      </c>
      <c r="E662" t="s">
        <v>98</v>
      </c>
      <c r="F662" t="s">
        <v>51</v>
      </c>
      <c r="G662">
        <v>1</v>
      </c>
      <c r="H662" s="22">
        <v>189</v>
      </c>
      <c r="I662" t="s">
        <v>93</v>
      </c>
      <c r="J662" t="s">
        <v>6</v>
      </c>
      <c r="K662" s="23" t="s">
        <v>6</v>
      </c>
      <c r="L662" s="22">
        <v>0</v>
      </c>
      <c r="M662" s="24">
        <v>189</v>
      </c>
      <c r="N662">
        <v>4</v>
      </c>
      <c r="O662" s="24" t="str">
        <f>IF(COUNTIF($A$2:A662,A662)=1,SUMIFS(Export!$M$2:$M$662,Export!$A$2:$A$662,Export!$A662),"")</f>
        <v/>
      </c>
      <c r="P662" t="str">
        <f>TEXT(Export!$B662,"ddd")</f>
        <v>Sat</v>
      </c>
      <c r="Q662">
        <f>1/COUNTIF(Export!$A$2:$A$662,Export!$A662)</f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9F3E-C1C1-48FD-BD7A-AECDF0698F5F}">
  <dimension ref="A1:D15"/>
  <sheetViews>
    <sheetView workbookViewId="0">
      <selection activeCell="C4" sqref="C4"/>
    </sheetView>
  </sheetViews>
  <sheetFormatPr defaultRowHeight="15" x14ac:dyDescent="0.25"/>
  <cols>
    <col min="1" max="1" width="2.5703125" customWidth="1"/>
    <col min="2" max="2" width="18.5703125" customWidth="1"/>
    <col min="3" max="3" width="11.85546875" customWidth="1"/>
  </cols>
  <sheetData>
    <row r="1" spans="1:4" s="33" customFormat="1" ht="30" customHeight="1" x14ac:dyDescent="0.35">
      <c r="A1" s="34">
        <v>3</v>
      </c>
      <c r="B1" s="33" t="s">
        <v>130</v>
      </c>
    </row>
    <row r="3" spans="1:4" x14ac:dyDescent="0.25">
      <c r="B3" s="4" t="s">
        <v>0</v>
      </c>
      <c r="C3" s="4" t="s">
        <v>135</v>
      </c>
    </row>
    <row r="4" spans="1:4" x14ac:dyDescent="0.25">
      <c r="B4" t="s">
        <v>131</v>
      </c>
      <c r="C4">
        <v>1</v>
      </c>
      <c r="D4" s="5"/>
    </row>
    <row r="5" spans="1:4" x14ac:dyDescent="0.25">
      <c r="B5" t="s">
        <v>42</v>
      </c>
      <c r="D5" s="5"/>
    </row>
    <row r="6" spans="1:4" x14ac:dyDescent="0.25">
      <c r="B6" t="s">
        <v>32</v>
      </c>
      <c r="D6" s="5"/>
    </row>
    <row r="7" spans="1:4" x14ac:dyDescent="0.25">
      <c r="B7" t="s">
        <v>34</v>
      </c>
      <c r="D7" s="5"/>
    </row>
    <row r="8" spans="1:4" x14ac:dyDescent="0.25">
      <c r="B8" t="s">
        <v>38</v>
      </c>
      <c r="D8" s="5"/>
    </row>
    <row r="9" spans="1:4" x14ac:dyDescent="0.25">
      <c r="B9" t="s">
        <v>132</v>
      </c>
      <c r="D9" s="5"/>
    </row>
    <row r="10" spans="1:4" x14ac:dyDescent="0.25">
      <c r="B10" t="s">
        <v>49</v>
      </c>
      <c r="D10" s="5"/>
    </row>
    <row r="11" spans="1:4" x14ac:dyDescent="0.25">
      <c r="B11" t="s">
        <v>133</v>
      </c>
      <c r="D11" s="5"/>
    </row>
    <row r="12" spans="1:4" x14ac:dyDescent="0.25">
      <c r="B12" t="s">
        <v>47</v>
      </c>
      <c r="D12" s="5"/>
    </row>
    <row r="13" spans="1:4" x14ac:dyDescent="0.25">
      <c r="B13" t="s">
        <v>134</v>
      </c>
      <c r="D13" s="5"/>
    </row>
    <row r="14" spans="1:4" x14ac:dyDescent="0.25">
      <c r="B14" t="s">
        <v>36</v>
      </c>
      <c r="D14" s="5"/>
    </row>
    <row r="15" spans="1:4" x14ac:dyDescent="0.25">
      <c r="B15" t="s">
        <v>41</v>
      </c>
      <c r="D15" s="5"/>
    </row>
  </sheetData>
  <hyperlinks>
    <hyperlink ref="A1" location="'TOC Gallery'!A1" tooltip="Go To Table of Contents" display="'TOC Gallery'!A1" xr:uid="{77B4A194-288E-41E4-A6E8-42D4BDD412D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DDDB-E81B-4F00-AC44-90C62BC3CE00}">
  <sheetPr codeName="Sheet2"/>
  <dimension ref="A1:M26"/>
  <sheetViews>
    <sheetView zoomScaleNormal="100" workbookViewId="0">
      <selection activeCell="J13" sqref="J13"/>
    </sheetView>
  </sheetViews>
  <sheetFormatPr defaultRowHeight="15" x14ac:dyDescent="0.25"/>
  <cols>
    <col min="1" max="1" width="2.5703125" customWidth="1"/>
    <col min="2" max="2" width="9.85546875" customWidth="1"/>
    <col min="3" max="3" width="15.28515625" customWidth="1"/>
    <col min="4" max="4" width="11.85546875" customWidth="1"/>
    <col min="5" max="5" width="6.42578125" customWidth="1"/>
    <col min="6" max="6" width="10" customWidth="1"/>
    <col min="7" max="7" width="6.28515625" hidden="1" customWidth="1"/>
    <col min="8" max="8" width="0" hidden="1" customWidth="1"/>
  </cols>
  <sheetData>
    <row r="1" spans="1:13" s="33" customFormat="1" ht="30" customHeight="1" x14ac:dyDescent="0.35">
      <c r="A1" s="34">
        <v>3</v>
      </c>
      <c r="B1" s="33" t="s">
        <v>7</v>
      </c>
    </row>
    <row r="3" spans="1:13" x14ac:dyDescent="0.25">
      <c r="B3" s="37" t="s">
        <v>8</v>
      </c>
      <c r="C3" s="37" t="s">
        <v>9</v>
      </c>
      <c r="D3" s="37" t="s">
        <v>81</v>
      </c>
      <c r="E3" s="37" t="s">
        <v>19</v>
      </c>
      <c r="F3" s="37" t="s">
        <v>10</v>
      </c>
      <c r="G3" s="37" t="s">
        <v>11</v>
      </c>
      <c r="H3" s="37" t="s">
        <v>5</v>
      </c>
    </row>
    <row r="4" spans="1:13" x14ac:dyDescent="0.25">
      <c r="B4" s="5">
        <v>44966</v>
      </c>
      <c r="C4" t="s">
        <v>16</v>
      </c>
      <c r="D4" s="35">
        <f>_xlfn.XLOOKUP(C4,'Price List'!$B$3:$B$10,'Price List'!$C$3:$C$10,"No Item")</f>
        <v>12.95</v>
      </c>
      <c r="E4">
        <v>4</v>
      </c>
      <c r="F4" s="3">
        <f t="shared" ref="F4:F15" si="0">D4*E4</f>
        <v>51.8</v>
      </c>
      <c r="G4" s="1" t="b">
        <v>1</v>
      </c>
      <c r="H4" s="3">
        <f t="shared" ref="H4:H15" si="1">IF(G4,F4/2,F4)</f>
        <v>25.9</v>
      </c>
    </row>
    <row r="5" spans="1:13" x14ac:dyDescent="0.25">
      <c r="B5" s="5">
        <v>44967</v>
      </c>
      <c r="C5" t="s">
        <v>16</v>
      </c>
      <c r="D5" s="35">
        <f>_xlfn.XLOOKUP(C5,'Price List'!$B$3:$B$10,'Price List'!$C$3:$C$10,"No Item")</f>
        <v>12.95</v>
      </c>
      <c r="E5">
        <v>8</v>
      </c>
      <c r="F5" s="3">
        <f t="shared" si="0"/>
        <v>103.6</v>
      </c>
      <c r="G5" s="1" t="b">
        <v>0</v>
      </c>
      <c r="H5" s="3">
        <f t="shared" si="1"/>
        <v>103.6</v>
      </c>
    </row>
    <row r="6" spans="1:13" x14ac:dyDescent="0.25">
      <c r="B6" s="5">
        <v>44971</v>
      </c>
      <c r="C6" t="s">
        <v>16</v>
      </c>
      <c r="D6" s="35">
        <f>_xlfn.XLOOKUP(C6,'Price List'!$B$3:$B$10,'Price List'!$C$3:$C$10,"No Item")</f>
        <v>12.95</v>
      </c>
      <c r="E6">
        <v>2</v>
      </c>
      <c r="F6" s="3">
        <f t="shared" si="0"/>
        <v>25.9</v>
      </c>
      <c r="G6" s="1" t="b">
        <v>0</v>
      </c>
      <c r="H6" s="3">
        <f t="shared" si="1"/>
        <v>25.9</v>
      </c>
    </row>
    <row r="7" spans="1:13" x14ac:dyDescent="0.25">
      <c r="B7" s="5">
        <v>44959</v>
      </c>
      <c r="C7" t="s">
        <v>13</v>
      </c>
      <c r="D7" s="35">
        <f>_xlfn.XLOOKUP(C7,'Price List'!$B$3:$B$10,'Price List'!$C$3:$C$10,"No Item")</f>
        <v>44.95</v>
      </c>
      <c r="E7">
        <v>3</v>
      </c>
      <c r="F7" s="3">
        <f t="shared" si="0"/>
        <v>134.85000000000002</v>
      </c>
      <c r="G7" s="1" t="b">
        <v>1</v>
      </c>
      <c r="H7" s="3">
        <f t="shared" si="1"/>
        <v>67.425000000000011</v>
      </c>
    </row>
    <row r="8" spans="1:13" x14ac:dyDescent="0.25">
      <c r="B8" s="5">
        <v>44963</v>
      </c>
      <c r="C8" t="s">
        <v>14</v>
      </c>
      <c r="D8" s="35">
        <f>_xlfn.XLOOKUP(C8,'Price List'!$B$3:$B$10,'Price List'!$C$3:$C$10,"No Item")</f>
        <v>24.5</v>
      </c>
      <c r="E8">
        <v>7</v>
      </c>
      <c r="F8" s="3">
        <f t="shared" si="0"/>
        <v>171.5</v>
      </c>
      <c r="G8" s="1" t="b">
        <v>1</v>
      </c>
      <c r="H8" s="3">
        <f t="shared" si="1"/>
        <v>85.75</v>
      </c>
    </row>
    <row r="9" spans="1:13" x14ac:dyDescent="0.25">
      <c r="B9" s="5">
        <v>44971</v>
      </c>
      <c r="C9" t="s">
        <v>14</v>
      </c>
      <c r="D9" s="35">
        <f>_xlfn.XLOOKUP(C9,'Price List'!$B$3:$B$10,'Price List'!$C$3:$C$10,"No Item")</f>
        <v>24.5</v>
      </c>
      <c r="E9">
        <v>2</v>
      </c>
      <c r="F9" s="3">
        <f t="shared" si="0"/>
        <v>49</v>
      </c>
      <c r="G9" s="1" t="b">
        <v>0</v>
      </c>
      <c r="H9" s="3">
        <f t="shared" si="1"/>
        <v>49</v>
      </c>
    </row>
    <row r="10" spans="1:13" x14ac:dyDescent="0.25">
      <c r="B10" s="5">
        <v>44959</v>
      </c>
      <c r="C10" t="s">
        <v>12</v>
      </c>
      <c r="D10" s="35">
        <f>_xlfn.XLOOKUP(C10,'Price List'!$B$3:$B$10,'Price List'!$C$3:$C$10,"No Item")</f>
        <v>10.95</v>
      </c>
      <c r="E10">
        <v>10</v>
      </c>
      <c r="F10" s="3">
        <f t="shared" si="0"/>
        <v>109.5</v>
      </c>
      <c r="G10" s="1" t="b">
        <v>1</v>
      </c>
      <c r="H10" s="3">
        <f t="shared" si="1"/>
        <v>54.75</v>
      </c>
    </row>
    <row r="11" spans="1:13" x14ac:dyDescent="0.25">
      <c r="B11" s="5">
        <v>44964</v>
      </c>
      <c r="C11" t="s">
        <v>17</v>
      </c>
      <c r="D11" s="35">
        <f>_xlfn.XLOOKUP(C11,'Price List'!$B$3:$B$10,'Price List'!$C$3:$C$10,"No Item")</f>
        <v>20.95</v>
      </c>
      <c r="E11">
        <v>10</v>
      </c>
      <c r="F11" s="3">
        <f t="shared" si="0"/>
        <v>209.5</v>
      </c>
      <c r="G11" s="1" t="b">
        <v>0</v>
      </c>
      <c r="H11" s="3">
        <f t="shared" si="1"/>
        <v>209.5</v>
      </c>
    </row>
    <row r="12" spans="1:13" x14ac:dyDescent="0.25">
      <c r="B12" s="5">
        <v>44969</v>
      </c>
      <c r="C12" t="s">
        <v>17</v>
      </c>
      <c r="D12" s="35">
        <f>_xlfn.XLOOKUP(C12,'Price List'!$B$3:$B$10,'Price List'!$C$3:$C$10,"No Item")</f>
        <v>20.95</v>
      </c>
      <c r="E12">
        <v>1</v>
      </c>
      <c r="F12" s="3">
        <f t="shared" si="0"/>
        <v>20.95</v>
      </c>
      <c r="G12" s="1" t="b">
        <v>0</v>
      </c>
      <c r="H12" s="3">
        <f t="shared" si="1"/>
        <v>20.95</v>
      </c>
    </row>
    <row r="13" spans="1:13" x14ac:dyDescent="0.25">
      <c r="B13" s="5">
        <v>44975</v>
      </c>
      <c r="C13" t="s">
        <v>17</v>
      </c>
      <c r="D13" s="35">
        <f>_xlfn.XLOOKUP(C13,'Price List'!$B$3:$B$10,'Price List'!$C$3:$C$10,"No Item")</f>
        <v>20.95</v>
      </c>
      <c r="E13">
        <v>5</v>
      </c>
      <c r="F13" s="3">
        <f t="shared" si="0"/>
        <v>104.75</v>
      </c>
      <c r="G13" s="1" t="b">
        <v>0</v>
      </c>
      <c r="H13" s="3">
        <f t="shared" si="1"/>
        <v>104.75</v>
      </c>
      <c r="J13" s="36"/>
    </row>
    <row r="14" spans="1:13" x14ac:dyDescent="0.25">
      <c r="B14" s="5">
        <v>44971</v>
      </c>
      <c r="C14" t="s">
        <v>129</v>
      </c>
      <c r="D14" s="35">
        <f>_xlfn.XLOOKUP(C14,'Price List'!$B$3:$B$10,'Price List'!$C$3:$C$10,"No Item")</f>
        <v>15.95</v>
      </c>
      <c r="E14">
        <v>5</v>
      </c>
      <c r="F14" s="3">
        <f t="shared" si="0"/>
        <v>79.75</v>
      </c>
      <c r="G14" s="1" t="b">
        <v>0</v>
      </c>
      <c r="H14" s="3">
        <f t="shared" si="1"/>
        <v>79.75</v>
      </c>
    </row>
    <row r="15" spans="1:13" x14ac:dyDescent="0.25">
      <c r="B15" s="5">
        <v>44973</v>
      </c>
      <c r="C15" t="s">
        <v>128</v>
      </c>
      <c r="D15" s="35">
        <f>_xlfn.XLOOKUP(C15,'Price List'!$B$3:$B$10,'Price List'!$C$3:$C$10,"No Item")</f>
        <v>56.95</v>
      </c>
      <c r="E15">
        <v>4</v>
      </c>
      <c r="F15" s="3">
        <f t="shared" si="0"/>
        <v>227.8</v>
      </c>
      <c r="G15" s="1" t="b">
        <v>0</v>
      </c>
      <c r="H15" s="3">
        <f t="shared" si="1"/>
        <v>227.8</v>
      </c>
      <c r="I15" s="36"/>
      <c r="M15" s="38"/>
    </row>
    <row r="16" spans="1:13" x14ac:dyDescent="0.25">
      <c r="M16" s="38"/>
    </row>
    <row r="17" spans="13:13" x14ac:dyDescent="0.25">
      <c r="M17" s="38"/>
    </row>
    <row r="18" spans="13:13" x14ac:dyDescent="0.25">
      <c r="M18" s="38"/>
    </row>
    <row r="19" spans="13:13" x14ac:dyDescent="0.25">
      <c r="M19" s="38"/>
    </row>
    <row r="20" spans="13:13" x14ac:dyDescent="0.25">
      <c r="M20" s="38"/>
    </row>
    <row r="21" spans="13:13" x14ac:dyDescent="0.25">
      <c r="M21" s="38"/>
    </row>
    <row r="22" spans="13:13" x14ac:dyDescent="0.25">
      <c r="M22" s="38"/>
    </row>
    <row r="23" spans="13:13" x14ac:dyDescent="0.25">
      <c r="M23" s="38"/>
    </row>
    <row r="24" spans="13:13" x14ac:dyDescent="0.25">
      <c r="M24" s="38"/>
    </row>
    <row r="25" spans="13:13" x14ac:dyDescent="0.25">
      <c r="M25" s="38"/>
    </row>
    <row r="26" spans="13:13" x14ac:dyDescent="0.25">
      <c r="M26" s="38"/>
    </row>
  </sheetData>
  <autoFilter ref="B3:H15" xr:uid="{3C7ADDDB-E81B-4F00-AC44-90C62BC3CE00}">
    <sortState xmlns:xlrd2="http://schemas.microsoft.com/office/spreadsheetml/2017/richdata2" ref="B4:H15">
      <sortCondition ref="C3:C15"/>
    </sortState>
  </autoFilter>
  <hyperlinks>
    <hyperlink ref="A1" location="'TOC Gallery'!A1" tooltip="Go To Table of Contents" display="'TOC Gallery'!A1" xr:uid="{D60CC987-53F3-49AA-B652-1C1F7D3D5499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33E8-6F0E-422F-8B8B-47D4C54333C8}">
  <dimension ref="A1:W28"/>
  <sheetViews>
    <sheetView showGridLines="0" workbookViewId="0"/>
  </sheetViews>
  <sheetFormatPr defaultRowHeight="15" x14ac:dyDescent="0.25"/>
  <cols>
    <col min="1" max="1" width="3.7109375" customWidth="1"/>
    <col min="2" max="2" width="9.85546875" hidden="1" customWidth="1"/>
    <col min="3" max="3" width="5.5703125" hidden="1" customWidth="1"/>
    <col min="4" max="4" width="2.140625" customWidth="1"/>
    <col min="5" max="18" width="3.42578125" customWidth="1"/>
    <col min="19" max="19" width="5.85546875" customWidth="1"/>
    <col min="21" max="21" width="10.140625" bestFit="1" customWidth="1"/>
    <col min="22" max="22" width="10.28515625" bestFit="1" customWidth="1"/>
    <col min="23" max="23" width="8.28515625" customWidth="1"/>
    <col min="24" max="24" width="12.5703125" customWidth="1"/>
    <col min="25" max="27" width="9" customWidth="1"/>
  </cols>
  <sheetData>
    <row r="1" spans="1:23" s="33" customFormat="1" ht="30" customHeight="1" x14ac:dyDescent="0.35">
      <c r="A1" s="34">
        <v>3</v>
      </c>
      <c r="E1" s="33" t="s">
        <v>127</v>
      </c>
    </row>
    <row r="3" spans="1:23" hidden="1" x14ac:dyDescent="0.25">
      <c r="E3" t="s">
        <v>20</v>
      </c>
      <c r="U3" t="s">
        <v>21</v>
      </c>
      <c r="V3" t="s">
        <v>22</v>
      </c>
      <c r="W3" t="s">
        <v>23</v>
      </c>
    </row>
    <row r="4" spans="1:23" hidden="1" x14ac:dyDescent="0.25">
      <c r="E4">
        <v>1</v>
      </c>
      <c r="G4">
        <f>E4+1</f>
        <v>2</v>
      </c>
      <c r="I4">
        <f>G4+1</f>
        <v>3</v>
      </c>
      <c r="K4">
        <f>I4+1</f>
        <v>4</v>
      </c>
      <c r="M4">
        <f>K4+1</f>
        <v>5</v>
      </c>
      <c r="O4">
        <f>M4+1</f>
        <v>6</v>
      </c>
      <c r="Q4">
        <f>O4+1</f>
        <v>7</v>
      </c>
      <c r="U4" s="5">
        <f>DATE(0,W4,1)</f>
        <v>45566</v>
      </c>
      <c r="V4" s="5">
        <f>EOMONTH(U4,0)</f>
        <v>45596</v>
      </c>
      <c r="W4">
        <v>1498</v>
      </c>
    </row>
    <row r="5" spans="1:23" ht="36.75" customHeight="1" x14ac:dyDescent="0.45">
      <c r="E5" s="7" t="s">
        <v>24</v>
      </c>
      <c r="F5" s="8"/>
      <c r="G5" s="8"/>
      <c r="H5" s="8"/>
      <c r="I5" s="8"/>
      <c r="J5" s="8"/>
      <c r="K5" s="8"/>
      <c r="M5" s="40">
        <f>U4</f>
        <v>45566</v>
      </c>
      <c r="N5" s="40"/>
      <c r="O5" s="40"/>
      <c r="P5" s="40"/>
      <c r="Q5" s="40"/>
      <c r="R5" s="40"/>
      <c r="W5" s="9"/>
    </row>
    <row r="6" spans="1:23" ht="21.75" customHeight="1" x14ac:dyDescent="0.25">
      <c r="B6" t="s">
        <v>25</v>
      </c>
      <c r="C6" t="s">
        <v>26</v>
      </c>
      <c r="E6" s="41" t="s">
        <v>27</v>
      </c>
      <c r="F6" s="42"/>
      <c r="G6" s="43" t="s">
        <v>1</v>
      </c>
      <c r="H6" s="44"/>
      <c r="I6" s="44" t="s">
        <v>2</v>
      </c>
      <c r="J6" s="44"/>
      <c r="K6" s="44" t="s">
        <v>3</v>
      </c>
      <c r="L6" s="44"/>
      <c r="M6" s="44" t="s">
        <v>2</v>
      </c>
      <c r="N6" s="44"/>
      <c r="O6" s="44" t="s">
        <v>4</v>
      </c>
      <c r="P6" s="44"/>
      <c r="Q6" s="44" t="s">
        <v>27</v>
      </c>
      <c r="R6" s="44"/>
      <c r="V6" s="5"/>
      <c r="W6" s="9"/>
    </row>
    <row r="7" spans="1:23" s="10" customFormat="1" ht="36" customHeight="1" x14ac:dyDescent="0.25">
      <c r="B7" s="10">
        <v>0</v>
      </c>
      <c r="C7" s="11" t="b">
        <f t="shared" ref="C7:C12" si="0">MIN(E7:R7)&lt;=$V$4</f>
        <v>1</v>
      </c>
      <c r="E7" s="12">
        <f>U4-CHOOSE(WEEKDAY(U4),0,1,2,3,4,5,6)</f>
        <v>45564</v>
      </c>
      <c r="F7" s="13" t="b">
        <v>1</v>
      </c>
      <c r="G7" s="12">
        <f t="shared" ref="G7:G12" si="1">E7+1</f>
        <v>45565</v>
      </c>
      <c r="H7" s="14" t="b">
        <v>1</v>
      </c>
      <c r="I7" s="12">
        <f t="shared" ref="I7:I12" si="2">G7+1</f>
        <v>45566</v>
      </c>
      <c r="J7" s="14" t="b">
        <v>1</v>
      </c>
      <c r="K7" s="12">
        <f t="shared" ref="K7:K12" si="3">I7+1</f>
        <v>45567</v>
      </c>
      <c r="L7" s="14" t="b">
        <v>1</v>
      </c>
      <c r="M7" s="12">
        <f t="shared" ref="M7:M12" si="4">K7+1</f>
        <v>45568</v>
      </c>
      <c r="N7" s="14" t="b">
        <v>1</v>
      </c>
      <c r="O7" s="12">
        <f t="shared" ref="O7:O12" si="5">M7+1</f>
        <v>45569</v>
      </c>
      <c r="P7" s="14" t="b">
        <v>1</v>
      </c>
      <c r="Q7" s="12">
        <f t="shared" ref="Q7:Q12" si="6">O7+1</f>
        <v>45570</v>
      </c>
      <c r="R7" s="14" t="b">
        <v>0</v>
      </c>
      <c r="S7" s="15" t="s">
        <v>28</v>
      </c>
      <c r="W7" s="16"/>
    </row>
    <row r="8" spans="1:23" s="10" customFormat="1" ht="36" customHeight="1" x14ac:dyDescent="0.25">
      <c r="B8" s="10">
        <v>7</v>
      </c>
      <c r="C8" s="11" t="b">
        <f t="shared" si="0"/>
        <v>1</v>
      </c>
      <c r="E8" s="12">
        <f>Q7+1</f>
        <v>45571</v>
      </c>
      <c r="F8" s="17" t="b">
        <v>0</v>
      </c>
      <c r="G8" s="12">
        <f t="shared" si="1"/>
        <v>45572</v>
      </c>
      <c r="H8" s="18" t="b">
        <v>0</v>
      </c>
      <c r="I8" s="12">
        <f t="shared" si="2"/>
        <v>45573</v>
      </c>
      <c r="J8" s="18" t="b">
        <v>0</v>
      </c>
      <c r="K8" s="12">
        <f t="shared" si="3"/>
        <v>45574</v>
      </c>
      <c r="L8" s="18" t="b">
        <v>0</v>
      </c>
      <c r="M8" s="12">
        <f t="shared" si="4"/>
        <v>45575</v>
      </c>
      <c r="N8" s="18" t="b">
        <v>0</v>
      </c>
      <c r="O8" s="12">
        <f t="shared" si="5"/>
        <v>45576</v>
      </c>
      <c r="P8" s="18" t="b">
        <v>0</v>
      </c>
      <c r="Q8" s="12">
        <f t="shared" si="6"/>
        <v>45577</v>
      </c>
      <c r="R8" s="18" t="b">
        <v>0</v>
      </c>
      <c r="S8" s="15" t="s">
        <v>28</v>
      </c>
      <c r="W8" s="16"/>
    </row>
    <row r="9" spans="1:23" s="10" customFormat="1" ht="36" customHeight="1" x14ac:dyDescent="0.25">
      <c r="B9" s="10">
        <v>14</v>
      </c>
      <c r="C9" s="11" t="b">
        <f t="shared" si="0"/>
        <v>1</v>
      </c>
      <c r="E9" s="12">
        <f>Q8+1</f>
        <v>45578</v>
      </c>
      <c r="F9" s="17" t="b">
        <v>1</v>
      </c>
      <c r="G9" s="12">
        <f t="shared" si="1"/>
        <v>45579</v>
      </c>
      <c r="H9" s="18" t="b">
        <v>1</v>
      </c>
      <c r="I9" s="12">
        <f t="shared" si="2"/>
        <v>45580</v>
      </c>
      <c r="J9" s="18" t="b">
        <v>1</v>
      </c>
      <c r="K9" s="12">
        <f t="shared" si="3"/>
        <v>45581</v>
      </c>
      <c r="L9" s="18" t="b">
        <v>1</v>
      </c>
      <c r="M9" s="12">
        <f t="shared" si="4"/>
        <v>45582</v>
      </c>
      <c r="N9" s="18" t="b">
        <v>1</v>
      </c>
      <c r="O9" s="12">
        <f t="shared" si="5"/>
        <v>45583</v>
      </c>
      <c r="P9" s="18" t="b">
        <v>1</v>
      </c>
      <c r="Q9" s="12">
        <f t="shared" si="6"/>
        <v>45584</v>
      </c>
      <c r="R9" s="18" t="b">
        <v>1</v>
      </c>
      <c r="S9" s="15" t="s">
        <v>28</v>
      </c>
      <c r="W9" s="16"/>
    </row>
    <row r="10" spans="1:23" s="10" customFormat="1" ht="36" customHeight="1" x14ac:dyDescent="0.25">
      <c r="B10" s="10">
        <v>21</v>
      </c>
      <c r="C10" s="11" t="b">
        <f t="shared" si="0"/>
        <v>1</v>
      </c>
      <c r="E10" s="12">
        <f>Q9+1</f>
        <v>45585</v>
      </c>
      <c r="F10" s="17" t="b">
        <v>0</v>
      </c>
      <c r="G10" s="12">
        <f t="shared" si="1"/>
        <v>45586</v>
      </c>
      <c r="H10" s="18" t="b">
        <v>0</v>
      </c>
      <c r="I10" s="12">
        <f t="shared" si="2"/>
        <v>45587</v>
      </c>
      <c r="J10" s="18" t="b">
        <v>0</v>
      </c>
      <c r="K10" s="12">
        <f t="shared" si="3"/>
        <v>45588</v>
      </c>
      <c r="L10" s="18" t="b">
        <v>0</v>
      </c>
      <c r="M10" s="12">
        <f t="shared" si="4"/>
        <v>45589</v>
      </c>
      <c r="N10" s="18" t="b">
        <v>0</v>
      </c>
      <c r="O10" s="12">
        <f t="shared" si="5"/>
        <v>45590</v>
      </c>
      <c r="P10" s="18" t="b">
        <v>0</v>
      </c>
      <c r="Q10" s="12">
        <f t="shared" si="6"/>
        <v>45591</v>
      </c>
      <c r="R10" s="18" t="b">
        <v>0</v>
      </c>
      <c r="S10" s="15" t="s">
        <v>28</v>
      </c>
      <c r="W10" s="16"/>
    </row>
    <row r="11" spans="1:23" s="10" customFormat="1" ht="36" customHeight="1" x14ac:dyDescent="0.25">
      <c r="B11" s="10">
        <v>28</v>
      </c>
      <c r="C11" s="11" t="b">
        <f t="shared" si="0"/>
        <v>1</v>
      </c>
      <c r="E11" s="12">
        <f>Q10+1</f>
        <v>45592</v>
      </c>
      <c r="F11" s="17" t="b">
        <v>0</v>
      </c>
      <c r="G11" s="12">
        <f t="shared" si="1"/>
        <v>45593</v>
      </c>
      <c r="H11" s="18" t="b">
        <v>0</v>
      </c>
      <c r="I11" s="12">
        <f t="shared" si="2"/>
        <v>45594</v>
      </c>
      <c r="J11" s="18" t="b">
        <v>0</v>
      </c>
      <c r="K11" s="12">
        <f t="shared" si="3"/>
        <v>45595</v>
      </c>
      <c r="L11" s="18" t="b">
        <v>0</v>
      </c>
      <c r="M11" s="12">
        <f t="shared" si="4"/>
        <v>45596</v>
      </c>
      <c r="N11" s="18" t="b">
        <v>0</v>
      </c>
      <c r="O11" s="12">
        <f t="shared" si="5"/>
        <v>45597</v>
      </c>
      <c r="P11" s="18" t="b">
        <v>0</v>
      </c>
      <c r="Q11" s="12">
        <f t="shared" si="6"/>
        <v>45598</v>
      </c>
      <c r="R11" s="18" t="b">
        <v>0</v>
      </c>
      <c r="S11" s="15" t="s">
        <v>28</v>
      </c>
      <c r="W11" s="16"/>
    </row>
    <row r="12" spans="1:23" ht="36" customHeight="1" x14ac:dyDescent="0.25">
      <c r="B12" s="10">
        <v>35</v>
      </c>
      <c r="C12" s="11" t="b">
        <f t="shared" si="0"/>
        <v>0</v>
      </c>
      <c r="E12" s="12">
        <f>Q11+1</f>
        <v>45599</v>
      </c>
      <c r="F12" s="17" t="b">
        <v>0</v>
      </c>
      <c r="G12" s="12">
        <f t="shared" si="1"/>
        <v>45600</v>
      </c>
      <c r="H12" s="18" t="b">
        <v>0</v>
      </c>
      <c r="I12" s="12">
        <f t="shared" si="2"/>
        <v>45601</v>
      </c>
      <c r="J12" s="18" t="b">
        <v>0</v>
      </c>
      <c r="K12" s="12">
        <f t="shared" si="3"/>
        <v>45602</v>
      </c>
      <c r="L12" s="18" t="b">
        <v>0</v>
      </c>
      <c r="M12" s="12">
        <f t="shared" si="4"/>
        <v>45603</v>
      </c>
      <c r="N12" s="18" t="b">
        <v>0</v>
      </c>
      <c r="O12" s="12">
        <f t="shared" si="5"/>
        <v>45604</v>
      </c>
      <c r="P12" s="18" t="b">
        <v>0</v>
      </c>
      <c r="Q12" s="12">
        <f t="shared" si="6"/>
        <v>45605</v>
      </c>
      <c r="R12" s="18" t="b">
        <v>0</v>
      </c>
      <c r="S12" s="15" t="s">
        <v>28</v>
      </c>
      <c r="W12" s="9"/>
    </row>
    <row r="13" spans="1:23" x14ac:dyDescent="0.25">
      <c r="W13" s="9"/>
    </row>
    <row r="14" spans="1:23" x14ac:dyDescent="0.25">
      <c r="E14" s="6"/>
      <c r="G14" s="6"/>
      <c r="I14" s="6"/>
      <c r="K14" s="6"/>
      <c r="M14" s="6"/>
      <c r="O14" s="6"/>
      <c r="Q14" s="6"/>
      <c r="W14" s="9"/>
    </row>
    <row r="15" spans="1:23" x14ac:dyDescent="0.25">
      <c r="W15" s="9"/>
    </row>
    <row r="16" spans="1:23" x14ac:dyDescent="0.25">
      <c r="W16" s="9"/>
    </row>
    <row r="17" spans="23:23" x14ac:dyDescent="0.25">
      <c r="W17" s="9"/>
    </row>
    <row r="18" spans="23:23" x14ac:dyDescent="0.25">
      <c r="W18" s="9"/>
    </row>
    <row r="19" spans="23:23" x14ac:dyDescent="0.25">
      <c r="W19" s="9"/>
    </row>
    <row r="20" spans="23:23" x14ac:dyDescent="0.25">
      <c r="W20" s="9"/>
    </row>
    <row r="21" spans="23:23" x14ac:dyDescent="0.25">
      <c r="W21" s="9"/>
    </row>
    <row r="22" spans="23:23" x14ac:dyDescent="0.25">
      <c r="W22" s="9"/>
    </row>
    <row r="23" spans="23:23" x14ac:dyDescent="0.25">
      <c r="W23" s="9"/>
    </row>
    <row r="24" spans="23:23" x14ac:dyDescent="0.25">
      <c r="W24" s="9"/>
    </row>
    <row r="25" spans="23:23" x14ac:dyDescent="0.25">
      <c r="W25" s="9"/>
    </row>
    <row r="26" spans="23:23" x14ac:dyDescent="0.25">
      <c r="W26" s="9"/>
    </row>
    <row r="27" spans="23:23" x14ac:dyDescent="0.25">
      <c r="W27" s="9"/>
    </row>
    <row r="28" spans="23:23" x14ac:dyDescent="0.25">
      <c r="W28" s="9"/>
    </row>
  </sheetData>
  <mergeCells count="8">
    <mergeCell ref="M5:R5"/>
    <mergeCell ref="E6:F6"/>
    <mergeCell ref="G6:H6"/>
    <mergeCell ref="I6:J6"/>
    <mergeCell ref="K6:L6"/>
    <mergeCell ref="M6:N6"/>
    <mergeCell ref="O6:P6"/>
    <mergeCell ref="Q6:R6"/>
  </mergeCells>
  <conditionalFormatting sqref="E7:R12">
    <cfRule type="expression" dxfId="4" priority="3">
      <formula>COUNTIF($F7:$R7,FALSE)=0</formula>
    </cfRule>
    <cfRule type="expression" dxfId="3" priority="5">
      <formula>F7=TRUE</formula>
    </cfRule>
  </conditionalFormatting>
  <conditionalFormatting sqref="E7:S12">
    <cfRule type="expression" dxfId="2" priority="1">
      <formula>$C7=FALSE</formula>
    </cfRule>
  </conditionalFormatting>
  <conditionalFormatting sqref="F7:R12">
    <cfRule type="cellIs" dxfId="1" priority="4" operator="equal">
      <formula>TRUE</formula>
    </cfRule>
  </conditionalFormatting>
  <conditionalFormatting sqref="S7:S12">
    <cfRule type="expression" dxfId="0" priority="2">
      <formula>COUNTIF($F7:$R7,FALSE)=0</formula>
    </cfRule>
  </conditionalFormatting>
  <hyperlinks>
    <hyperlink ref="A1" location="'TOC Gallery'!A1" tooltip="Go To Table of Contents" display="'TOC Gallery'!A1" xr:uid="{A77C272B-24C7-47ED-B4CB-775D80891C19}"/>
  </hyperlink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3" name="Spinner 1">
              <controlPr defaultSize="0" autoPict="0">
                <anchor moveWithCells="1" sizeWithCells="1">
                  <from>
                    <xdr:col>18</xdr:col>
                    <xdr:colOff>28575</xdr:colOff>
                    <xdr:row>4</xdr:row>
                    <xdr:rowOff>142875</xdr:rowOff>
                  </from>
                  <to>
                    <xdr:col>18</xdr:col>
                    <xdr:colOff>142875</xdr:colOff>
                    <xdr:row>4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D423-CB3F-40BB-B726-7DD4D6137372}">
  <sheetPr>
    <tabColor theme="4"/>
  </sheetPr>
  <dimension ref="A1:Q662"/>
  <sheetViews>
    <sheetView topLeftCell="A2" workbookViewId="0">
      <selection activeCell="A2" sqref="A2"/>
    </sheetView>
  </sheetViews>
  <sheetFormatPr defaultRowHeight="15" x14ac:dyDescent="0.25"/>
  <cols>
    <col min="1" max="1" width="10.7109375" customWidth="1"/>
    <col min="2" max="2" width="9.42578125" bestFit="1" customWidth="1"/>
    <col min="3" max="3" width="14.5703125" customWidth="1"/>
    <col min="4" max="4" width="12.5703125" customWidth="1"/>
    <col min="5" max="5" width="11.5703125" bestFit="1" customWidth="1"/>
    <col min="6" max="6" width="33.42578125" bestFit="1" customWidth="1"/>
    <col min="7" max="7" width="6.42578125" bestFit="1" customWidth="1"/>
    <col min="8" max="8" width="9.5703125" bestFit="1" customWidth="1"/>
    <col min="9" max="9" width="15.42578125" customWidth="1"/>
    <col min="10" max="10" width="15.5703125" customWidth="1"/>
    <col min="11" max="11" width="17.7109375" customWidth="1"/>
    <col min="12" max="12" width="18" bestFit="1" customWidth="1"/>
    <col min="13" max="13" width="21.85546875" customWidth="1"/>
    <col min="14" max="14" width="22.28515625" bestFit="1" customWidth="1"/>
    <col min="15" max="15" width="17" bestFit="1" customWidth="1"/>
    <col min="16" max="16" width="14.5703125" bestFit="1" customWidth="1"/>
  </cols>
  <sheetData>
    <row r="1" spans="1:17" x14ac:dyDescent="0.25">
      <c r="A1" t="s">
        <v>77</v>
      </c>
      <c r="B1" t="s">
        <v>8</v>
      </c>
      <c r="C1" t="s">
        <v>75</v>
      </c>
      <c r="D1" t="s">
        <v>78</v>
      </c>
      <c r="E1" t="s">
        <v>80</v>
      </c>
      <c r="F1" t="s">
        <v>79</v>
      </c>
      <c r="G1" t="s">
        <v>19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  <c r="P1" t="s">
        <v>89</v>
      </c>
      <c r="Q1" t="s">
        <v>90</v>
      </c>
    </row>
    <row r="2" spans="1:17" x14ac:dyDescent="0.25">
      <c r="A2">
        <v>201897</v>
      </c>
      <c r="B2" s="5">
        <v>45486</v>
      </c>
      <c r="C2">
        <v>105445</v>
      </c>
      <c r="D2">
        <v>300190</v>
      </c>
      <c r="E2" t="s">
        <v>92</v>
      </c>
      <c r="F2" t="s">
        <v>91</v>
      </c>
      <c r="G2">
        <v>1</v>
      </c>
      <c r="H2" s="22">
        <v>35.99</v>
      </c>
      <c r="I2" t="s">
        <v>93</v>
      </c>
      <c r="J2" t="s">
        <v>6</v>
      </c>
      <c r="K2" s="23" t="s">
        <v>6</v>
      </c>
      <c r="L2" s="22">
        <v>0</v>
      </c>
      <c r="M2" s="24">
        <v>35.99</v>
      </c>
      <c r="N2">
        <f ca="1">IF(LEFT(tblSales[[#This Row],[Category]],1)="A",RANDBETWEEN(1,4),RANDBETWEEN(2,7))</f>
        <v>1</v>
      </c>
      <c r="O2" s="24">
        <f>IF(COUNTIF($A$2:A2,A2)=1,SUMIFS(tblSales[Revenue],tblSales[Order ID],tblSales[[#This Row],[Order ID]]),"")</f>
        <v>304.94</v>
      </c>
      <c r="P2" t="str">
        <f>TEXT(tblSales[[#This Row],[Date]],"ddd")</f>
        <v>Sat</v>
      </c>
      <c r="Q2">
        <f>1/COUNTIF(tblSales[Order ID],tblSales[[#This Row],[Order ID]])</f>
        <v>0.25</v>
      </c>
    </row>
    <row r="3" spans="1:17" x14ac:dyDescent="0.25">
      <c r="A3">
        <v>201897</v>
      </c>
      <c r="B3" s="5">
        <v>45486</v>
      </c>
      <c r="C3">
        <v>105445</v>
      </c>
      <c r="D3">
        <v>200549</v>
      </c>
      <c r="E3" t="s">
        <v>95</v>
      </c>
      <c r="F3" t="s">
        <v>94</v>
      </c>
      <c r="G3">
        <v>1</v>
      </c>
      <c r="H3" s="22">
        <v>18.989999999999998</v>
      </c>
      <c r="I3" t="s">
        <v>93</v>
      </c>
      <c r="J3" t="s">
        <v>6</v>
      </c>
      <c r="K3" s="23" t="s">
        <v>6</v>
      </c>
      <c r="L3" s="22">
        <v>0</v>
      </c>
      <c r="M3" s="24">
        <v>18.989999999999998</v>
      </c>
      <c r="N3">
        <f ca="1">IF(LEFT(tblSales[[#This Row],[Category]],1)="A",RANDBETWEEN(1,4),RANDBETWEEN(2,7))</f>
        <v>3</v>
      </c>
      <c r="O3" s="24" t="str">
        <f>IF(COUNTIF($A$2:A3,A3)=1,SUMIFS(tblSales[Revenue],tblSales[Order ID],tblSales[[#This Row],[Order ID]]),"")</f>
        <v/>
      </c>
      <c r="P3" t="str">
        <f>TEXT(tblSales[[#This Row],[Date]],"ddd")</f>
        <v>Sat</v>
      </c>
      <c r="Q3">
        <f>1/COUNTIF(tblSales[Order ID],tblSales[[#This Row],[Order ID]])</f>
        <v>0.25</v>
      </c>
    </row>
    <row r="4" spans="1:17" x14ac:dyDescent="0.25">
      <c r="A4">
        <v>201897</v>
      </c>
      <c r="B4" s="5">
        <v>45486</v>
      </c>
      <c r="C4">
        <v>105445</v>
      </c>
      <c r="D4">
        <v>200556</v>
      </c>
      <c r="E4" t="s">
        <v>95</v>
      </c>
      <c r="F4" t="s">
        <v>96</v>
      </c>
      <c r="G4">
        <v>2</v>
      </c>
      <c r="H4" s="22">
        <v>64.989999999999995</v>
      </c>
      <c r="I4" t="s">
        <v>93</v>
      </c>
      <c r="J4" t="s">
        <v>6</v>
      </c>
      <c r="K4" s="23" t="s">
        <v>6</v>
      </c>
      <c r="L4" s="22">
        <v>0</v>
      </c>
      <c r="M4" s="24">
        <v>129.97999999999999</v>
      </c>
      <c r="N4">
        <f ca="1">IF(LEFT(tblSales[[#This Row],[Category]],1)="A",RANDBETWEEN(1,4),RANDBETWEEN(2,7))</f>
        <v>3</v>
      </c>
      <c r="O4" s="24" t="str">
        <f>IF(COUNTIF($A$2:A4,A4)=1,SUMIFS(tblSales[Revenue],tblSales[Order ID],tblSales[[#This Row],[Order ID]]),"")</f>
        <v/>
      </c>
      <c r="P4" t="str">
        <f>TEXT(tblSales[[#This Row],[Date]],"ddd")</f>
        <v>Sat</v>
      </c>
      <c r="Q4">
        <f>1/COUNTIF(tblSales[Order ID],tblSales[[#This Row],[Order ID]])</f>
        <v>0.25</v>
      </c>
    </row>
    <row r="5" spans="1:17" x14ac:dyDescent="0.25">
      <c r="A5">
        <v>201897</v>
      </c>
      <c r="B5" s="5">
        <v>45486</v>
      </c>
      <c r="C5">
        <v>105445</v>
      </c>
      <c r="D5">
        <v>200559</v>
      </c>
      <c r="E5" t="s">
        <v>95</v>
      </c>
      <c r="F5" t="s">
        <v>97</v>
      </c>
      <c r="G5">
        <v>2</v>
      </c>
      <c r="H5" s="22">
        <v>59.99</v>
      </c>
      <c r="I5" t="s">
        <v>93</v>
      </c>
      <c r="J5" t="s">
        <v>6</v>
      </c>
      <c r="K5" s="23" t="s">
        <v>6</v>
      </c>
      <c r="L5" s="22">
        <v>0</v>
      </c>
      <c r="M5" s="24">
        <v>119.98</v>
      </c>
      <c r="N5">
        <f ca="1">IF(LEFT(tblSales[[#This Row],[Category]],1)="A",RANDBETWEEN(1,4),RANDBETWEEN(2,7))</f>
        <v>2</v>
      </c>
      <c r="O5" s="24" t="str">
        <f>IF(COUNTIF($A$2:A5,A5)=1,SUMIFS(tblSales[Revenue],tblSales[Order ID],tblSales[[#This Row],[Order ID]]),"")</f>
        <v/>
      </c>
      <c r="P5" t="str">
        <f>TEXT(tblSales[[#This Row],[Date]],"ddd")</f>
        <v>Sat</v>
      </c>
      <c r="Q5">
        <f>1/COUNTIF(tblSales[Order ID],tblSales[[#This Row],[Order ID]])</f>
        <v>0.25</v>
      </c>
    </row>
    <row r="6" spans="1:17" x14ac:dyDescent="0.25">
      <c r="A6">
        <v>201898</v>
      </c>
      <c r="B6" s="5">
        <v>45492</v>
      </c>
      <c r="C6">
        <v>111130</v>
      </c>
      <c r="D6">
        <v>100257</v>
      </c>
      <c r="E6" t="s">
        <v>98</v>
      </c>
      <c r="F6" t="s">
        <v>43</v>
      </c>
      <c r="G6">
        <v>1</v>
      </c>
      <c r="H6" s="22">
        <v>379</v>
      </c>
      <c r="I6" t="s">
        <v>18</v>
      </c>
      <c r="J6" t="s">
        <v>99</v>
      </c>
      <c r="K6" s="23">
        <v>0.1</v>
      </c>
      <c r="L6" s="22">
        <v>37.9</v>
      </c>
      <c r="M6" s="24">
        <v>341.1</v>
      </c>
      <c r="N6">
        <f ca="1">IF(LEFT(tblSales[[#This Row],[Category]],1)="A",RANDBETWEEN(1,4),RANDBETWEEN(2,7))</f>
        <v>3</v>
      </c>
      <c r="O6" s="24">
        <f>IF(COUNTIF($A$2:A6,A6)=1,SUMIFS(tblSales[Revenue],tblSales[Order ID],tblSales[[#This Row],[Order ID]]),"")</f>
        <v>1022.355</v>
      </c>
      <c r="P6" t="str">
        <f>TEXT(tblSales[[#This Row],[Date]],"ddd")</f>
        <v>Fri</v>
      </c>
      <c r="Q6">
        <f>1/COUNTIF(tblSales[Order ID],tblSales[[#This Row],[Order ID]])</f>
        <v>0.25</v>
      </c>
    </row>
    <row r="7" spans="1:17" x14ac:dyDescent="0.25">
      <c r="A7">
        <v>201898</v>
      </c>
      <c r="B7" s="5">
        <v>45492</v>
      </c>
      <c r="C7">
        <v>111130</v>
      </c>
      <c r="D7">
        <v>100252</v>
      </c>
      <c r="E7" t="s">
        <v>98</v>
      </c>
      <c r="F7" t="s">
        <v>33</v>
      </c>
      <c r="G7">
        <v>1</v>
      </c>
      <c r="H7" s="22">
        <v>449</v>
      </c>
      <c r="I7" t="s">
        <v>18</v>
      </c>
      <c r="J7" t="s">
        <v>99</v>
      </c>
      <c r="K7" s="23">
        <v>0.1</v>
      </c>
      <c r="L7" s="22">
        <v>44.900000000000006</v>
      </c>
      <c r="M7" s="24">
        <v>404.1</v>
      </c>
      <c r="N7">
        <f ca="1">IF(LEFT(tblSales[[#This Row],[Category]],1)="A",RANDBETWEEN(1,4),RANDBETWEEN(2,7))</f>
        <v>7</v>
      </c>
      <c r="O7" s="24" t="str">
        <f>IF(COUNTIF($A$2:A7,A7)=1,SUMIFS(tblSales[Revenue],tblSales[Order ID],tblSales[[#This Row],[Order ID]]),"")</f>
        <v/>
      </c>
      <c r="P7" t="str">
        <f>TEXT(tblSales[[#This Row],[Date]],"ddd")</f>
        <v>Fri</v>
      </c>
      <c r="Q7">
        <f>1/COUNTIF(tblSales[Order ID],tblSales[[#This Row],[Order ID]])</f>
        <v>0.25</v>
      </c>
    </row>
    <row r="8" spans="1:17" x14ac:dyDescent="0.25">
      <c r="A8">
        <v>201898</v>
      </c>
      <c r="B8" s="5">
        <v>45492</v>
      </c>
      <c r="C8">
        <v>111130</v>
      </c>
      <c r="D8">
        <v>200559</v>
      </c>
      <c r="E8" t="s">
        <v>95</v>
      </c>
      <c r="F8" t="s">
        <v>97</v>
      </c>
      <c r="G8">
        <v>4</v>
      </c>
      <c r="H8" s="22">
        <v>59.99</v>
      </c>
      <c r="I8" t="s">
        <v>18</v>
      </c>
      <c r="J8" t="s">
        <v>99</v>
      </c>
      <c r="K8" s="23">
        <v>0.1</v>
      </c>
      <c r="L8" s="22">
        <v>23.996000000000002</v>
      </c>
      <c r="M8" s="24">
        <v>215.964</v>
      </c>
      <c r="N8">
        <f ca="1">IF(LEFT(tblSales[[#This Row],[Category]],1)="A",RANDBETWEEN(1,4),RANDBETWEEN(2,7))</f>
        <v>1</v>
      </c>
      <c r="O8" s="24" t="str">
        <f>IF(COUNTIF($A$2:A8,A8)=1,SUMIFS(tblSales[Revenue],tblSales[Order ID],tblSales[[#This Row],[Order ID]]),"")</f>
        <v/>
      </c>
      <c r="P8" t="str">
        <f>TEXT(tblSales[[#This Row],[Date]],"ddd")</f>
        <v>Fri</v>
      </c>
      <c r="Q8">
        <f>1/COUNTIF(tblSales[Order ID],tblSales[[#This Row],[Order ID]])</f>
        <v>0.25</v>
      </c>
    </row>
    <row r="9" spans="1:17" x14ac:dyDescent="0.25">
      <c r="A9">
        <v>201898</v>
      </c>
      <c r="B9" s="5">
        <v>45492</v>
      </c>
      <c r="C9">
        <v>111130</v>
      </c>
      <c r="D9">
        <v>200554</v>
      </c>
      <c r="E9" t="s">
        <v>95</v>
      </c>
      <c r="F9" t="s">
        <v>100</v>
      </c>
      <c r="G9">
        <v>1</v>
      </c>
      <c r="H9" s="22">
        <v>67.989999999999995</v>
      </c>
      <c r="I9" t="s">
        <v>18</v>
      </c>
      <c r="J9" t="s">
        <v>99</v>
      </c>
      <c r="K9" s="23">
        <v>0.1</v>
      </c>
      <c r="L9" s="22">
        <v>6.7989999999999995</v>
      </c>
      <c r="M9" s="24">
        <v>61.190999999999995</v>
      </c>
      <c r="N9">
        <f ca="1">IF(LEFT(tblSales[[#This Row],[Category]],1)="A",RANDBETWEEN(1,4),RANDBETWEEN(2,7))</f>
        <v>2</v>
      </c>
      <c r="O9" s="24" t="str">
        <f>IF(COUNTIF($A$2:A9,A9)=1,SUMIFS(tblSales[Revenue],tblSales[Order ID],tblSales[[#This Row],[Order ID]]),"")</f>
        <v/>
      </c>
      <c r="P9" t="str">
        <f>TEXT(tblSales[[#This Row],[Date]],"ddd")</f>
        <v>Fri</v>
      </c>
      <c r="Q9">
        <f>1/COUNTIF(tblSales[Order ID],tblSales[[#This Row],[Order ID]])</f>
        <v>0.25</v>
      </c>
    </row>
    <row r="10" spans="1:17" x14ac:dyDescent="0.25">
      <c r="A10">
        <v>201899</v>
      </c>
      <c r="B10" s="5">
        <v>45493</v>
      </c>
      <c r="C10">
        <v>123092</v>
      </c>
      <c r="D10">
        <v>200559</v>
      </c>
      <c r="E10" t="s">
        <v>95</v>
      </c>
      <c r="F10" t="s">
        <v>97</v>
      </c>
      <c r="G10">
        <v>2</v>
      </c>
      <c r="H10" s="22">
        <v>59.99</v>
      </c>
      <c r="I10" t="s">
        <v>93</v>
      </c>
      <c r="J10" t="s">
        <v>6</v>
      </c>
      <c r="K10" s="23" t="s">
        <v>6</v>
      </c>
      <c r="L10" s="22">
        <v>0</v>
      </c>
      <c r="M10" s="24">
        <v>119.98</v>
      </c>
      <c r="N10">
        <f ca="1">IF(LEFT(tblSales[[#This Row],[Category]],1)="A",RANDBETWEEN(1,4),RANDBETWEEN(2,7))</f>
        <v>4</v>
      </c>
      <c r="O10" s="24">
        <f>IF(COUNTIF($A$2:A10,A10)=1,SUMIFS(tblSales[Revenue],tblSales[Order ID],tblSales[[#This Row],[Order ID]]),"")</f>
        <v>119.98</v>
      </c>
      <c r="P10" t="str">
        <f>TEXT(tblSales[[#This Row],[Date]],"ddd")</f>
        <v>Sat</v>
      </c>
      <c r="Q10">
        <f>1/COUNTIF(tblSales[Order ID],tblSales[[#This Row],[Order ID]])</f>
        <v>1</v>
      </c>
    </row>
    <row r="11" spans="1:17" x14ac:dyDescent="0.25">
      <c r="A11">
        <v>201900</v>
      </c>
      <c r="B11" s="5">
        <v>45493</v>
      </c>
      <c r="C11">
        <v>128381</v>
      </c>
      <c r="D11">
        <v>300185</v>
      </c>
      <c r="E11" t="s">
        <v>92</v>
      </c>
      <c r="F11" t="s">
        <v>101</v>
      </c>
      <c r="G11">
        <v>2</v>
      </c>
      <c r="H11" s="22">
        <v>29.99</v>
      </c>
      <c r="I11" t="s">
        <v>93</v>
      </c>
      <c r="J11" t="s">
        <v>6</v>
      </c>
      <c r="K11" s="23" t="s">
        <v>6</v>
      </c>
      <c r="L11" s="22">
        <v>0</v>
      </c>
      <c r="M11" s="24">
        <v>59.98</v>
      </c>
      <c r="N11">
        <f ca="1">IF(LEFT(tblSales[[#This Row],[Category]],1)="A",RANDBETWEEN(1,4),RANDBETWEEN(2,7))</f>
        <v>4</v>
      </c>
      <c r="O11" s="24">
        <f>IF(COUNTIF($A$2:A11,A11)=1,SUMIFS(tblSales[Revenue],tblSales[Order ID],tblSales[[#This Row],[Order ID]]),"")</f>
        <v>59.98</v>
      </c>
      <c r="P11" t="str">
        <f>TEXT(tblSales[[#This Row],[Date]],"ddd")</f>
        <v>Sat</v>
      </c>
      <c r="Q11">
        <f>1/COUNTIF(tblSales[Order ID],tblSales[[#This Row],[Order ID]])</f>
        <v>1</v>
      </c>
    </row>
    <row r="12" spans="1:17" x14ac:dyDescent="0.25">
      <c r="A12">
        <v>201901</v>
      </c>
      <c r="B12" s="5">
        <v>45492</v>
      </c>
      <c r="C12">
        <v>105822</v>
      </c>
      <c r="D12">
        <v>100249</v>
      </c>
      <c r="E12" t="s">
        <v>98</v>
      </c>
      <c r="F12" t="s">
        <v>46</v>
      </c>
      <c r="G12">
        <v>1</v>
      </c>
      <c r="H12" s="22">
        <v>249</v>
      </c>
      <c r="I12" t="s">
        <v>93</v>
      </c>
      <c r="J12" t="s">
        <v>6</v>
      </c>
      <c r="K12" s="23" t="s">
        <v>6</v>
      </c>
      <c r="L12" s="22">
        <v>0</v>
      </c>
      <c r="M12" s="24">
        <v>249</v>
      </c>
      <c r="N12">
        <f ca="1">IF(LEFT(tblSales[[#This Row],[Category]],1)="A",RANDBETWEEN(1,4),RANDBETWEEN(2,7))</f>
        <v>2</v>
      </c>
      <c r="O12" s="24">
        <f>IF(COUNTIF($A$2:A12,A12)=1,SUMIFS(tblSales[Revenue],tblSales[Order ID],tblSales[[#This Row],[Order ID]]),"")</f>
        <v>249</v>
      </c>
      <c r="P12" t="str">
        <f>TEXT(tblSales[[#This Row],[Date]],"ddd")</f>
        <v>Fri</v>
      </c>
      <c r="Q12">
        <f>1/COUNTIF(tblSales[Order ID],tblSales[[#This Row],[Order ID]])</f>
        <v>1</v>
      </c>
    </row>
    <row r="13" spans="1:17" x14ac:dyDescent="0.25">
      <c r="A13">
        <v>201902</v>
      </c>
      <c r="B13" s="5">
        <v>45486</v>
      </c>
      <c r="C13">
        <v>115778</v>
      </c>
      <c r="D13">
        <v>200549</v>
      </c>
      <c r="E13" t="s">
        <v>95</v>
      </c>
      <c r="F13" t="s">
        <v>94</v>
      </c>
      <c r="G13">
        <v>1</v>
      </c>
      <c r="H13" s="22">
        <v>18.989999999999998</v>
      </c>
      <c r="I13" t="s">
        <v>93</v>
      </c>
      <c r="J13" t="s">
        <v>6</v>
      </c>
      <c r="K13" s="23" t="s">
        <v>6</v>
      </c>
      <c r="L13" s="22">
        <v>0</v>
      </c>
      <c r="M13" s="24">
        <v>18.989999999999998</v>
      </c>
      <c r="N13">
        <f ca="1">IF(LEFT(tblSales[[#This Row],[Category]],1)="A",RANDBETWEEN(1,4),RANDBETWEEN(2,7))</f>
        <v>2</v>
      </c>
      <c r="O13" s="24">
        <f>IF(COUNTIF($A$2:A13,A13)=1,SUMIFS(tblSales[Revenue],tblSales[Order ID],tblSales[[#This Row],[Order ID]]),"")</f>
        <v>18.989999999999998</v>
      </c>
      <c r="P13" t="str">
        <f>TEXT(tblSales[[#This Row],[Date]],"ddd")</f>
        <v>Sat</v>
      </c>
      <c r="Q13">
        <f>1/COUNTIF(tblSales[Order ID],tblSales[[#This Row],[Order ID]])</f>
        <v>1</v>
      </c>
    </row>
    <row r="14" spans="1:17" x14ac:dyDescent="0.25">
      <c r="A14">
        <v>201903</v>
      </c>
      <c r="B14" s="5">
        <v>45492</v>
      </c>
      <c r="C14">
        <v>105996</v>
      </c>
      <c r="D14">
        <v>200559</v>
      </c>
      <c r="E14" t="s">
        <v>95</v>
      </c>
      <c r="F14" t="s">
        <v>97</v>
      </c>
      <c r="G14">
        <v>1</v>
      </c>
      <c r="H14" s="22">
        <v>59.99</v>
      </c>
      <c r="I14" t="s">
        <v>93</v>
      </c>
      <c r="J14" t="s">
        <v>6</v>
      </c>
      <c r="K14" s="23" t="s">
        <v>6</v>
      </c>
      <c r="L14" s="22">
        <v>0</v>
      </c>
      <c r="M14" s="24">
        <v>59.99</v>
      </c>
      <c r="N14">
        <f ca="1">IF(LEFT(tblSales[[#This Row],[Category]],1)="A",RANDBETWEEN(1,4),RANDBETWEEN(2,7))</f>
        <v>4</v>
      </c>
      <c r="O14" s="24">
        <f>IF(COUNTIF($A$2:A14,A14)=1,SUMIFS(tblSales[Revenue],tblSales[Order ID],tblSales[[#This Row],[Order ID]]),"")</f>
        <v>967.95</v>
      </c>
      <c r="P14" t="str">
        <f>TEXT(tblSales[[#This Row],[Date]],"ddd")</f>
        <v>Fri</v>
      </c>
      <c r="Q14">
        <f>1/COUNTIF(tblSales[Order ID],tblSales[[#This Row],[Order ID]])</f>
        <v>0.25</v>
      </c>
    </row>
    <row r="15" spans="1:17" x14ac:dyDescent="0.25">
      <c r="A15">
        <v>201903</v>
      </c>
      <c r="B15" s="5">
        <v>45492</v>
      </c>
      <c r="C15">
        <v>105996</v>
      </c>
      <c r="D15">
        <v>100254</v>
      </c>
      <c r="E15" t="s">
        <v>98</v>
      </c>
      <c r="F15" t="s">
        <v>35</v>
      </c>
      <c r="G15">
        <v>1</v>
      </c>
      <c r="H15" s="22">
        <v>799</v>
      </c>
      <c r="I15" t="s">
        <v>93</v>
      </c>
      <c r="J15" t="s">
        <v>6</v>
      </c>
      <c r="K15" s="23" t="s">
        <v>6</v>
      </c>
      <c r="L15" s="22">
        <v>0</v>
      </c>
      <c r="M15" s="24">
        <v>799</v>
      </c>
      <c r="N15">
        <f ca="1">IF(LEFT(tblSales[[#This Row],[Category]],1)="A",RANDBETWEEN(1,4),RANDBETWEEN(2,7))</f>
        <v>2</v>
      </c>
      <c r="O15" s="24" t="str">
        <f>IF(COUNTIF($A$2:A15,A15)=1,SUMIFS(tblSales[Revenue],tblSales[Order ID],tblSales[[#This Row],[Order ID]]),"")</f>
        <v/>
      </c>
      <c r="P15" t="str">
        <f>TEXT(tblSales[[#This Row],[Date]],"ddd")</f>
        <v>Fri</v>
      </c>
      <c r="Q15">
        <f>1/COUNTIF(tblSales[Order ID],tblSales[[#This Row],[Order ID]])</f>
        <v>0.25</v>
      </c>
    </row>
    <row r="16" spans="1:17" x14ac:dyDescent="0.25">
      <c r="A16">
        <v>201903</v>
      </c>
      <c r="B16" s="5">
        <v>45492</v>
      </c>
      <c r="C16">
        <v>105996</v>
      </c>
      <c r="D16">
        <v>200549</v>
      </c>
      <c r="E16" t="s">
        <v>95</v>
      </c>
      <c r="F16" t="s">
        <v>94</v>
      </c>
      <c r="G16">
        <v>1</v>
      </c>
      <c r="H16" s="22">
        <v>18.989999999999998</v>
      </c>
      <c r="I16" t="s">
        <v>93</v>
      </c>
      <c r="J16" t="s">
        <v>6</v>
      </c>
      <c r="K16" s="23" t="s">
        <v>6</v>
      </c>
      <c r="L16" s="22">
        <v>0</v>
      </c>
      <c r="M16" s="24">
        <v>18.989999999999998</v>
      </c>
      <c r="N16">
        <f ca="1">IF(LEFT(tblSales[[#This Row],[Category]],1)="A",RANDBETWEEN(1,4),RANDBETWEEN(2,7))</f>
        <v>4</v>
      </c>
      <c r="O16" s="24" t="str">
        <f>IF(COUNTIF($A$2:A16,A16)=1,SUMIFS(tblSales[Revenue],tblSales[Order ID],tblSales[[#This Row],[Order ID]]),"")</f>
        <v/>
      </c>
      <c r="P16" t="str">
        <f>TEXT(tblSales[[#This Row],[Date]],"ddd")</f>
        <v>Fri</v>
      </c>
      <c r="Q16">
        <f>1/COUNTIF(tblSales[Order ID],tblSales[[#This Row],[Order ID]])</f>
        <v>0.25</v>
      </c>
    </row>
    <row r="17" spans="1:17" x14ac:dyDescent="0.25">
      <c r="A17">
        <v>201903</v>
      </c>
      <c r="B17" s="5">
        <v>45492</v>
      </c>
      <c r="C17">
        <v>105996</v>
      </c>
      <c r="D17">
        <v>300185</v>
      </c>
      <c r="E17" t="s">
        <v>92</v>
      </c>
      <c r="F17" t="s">
        <v>101</v>
      </c>
      <c r="G17">
        <v>3</v>
      </c>
      <c r="H17" s="22">
        <v>29.99</v>
      </c>
      <c r="I17" t="s">
        <v>93</v>
      </c>
      <c r="J17" t="s">
        <v>6</v>
      </c>
      <c r="K17" s="23" t="s">
        <v>6</v>
      </c>
      <c r="L17" s="22">
        <v>0</v>
      </c>
      <c r="M17" s="24">
        <v>89.97</v>
      </c>
      <c r="N17">
        <f ca="1">IF(LEFT(tblSales[[#This Row],[Category]],1)="A",RANDBETWEEN(1,4),RANDBETWEEN(2,7))</f>
        <v>4</v>
      </c>
      <c r="O17" s="24" t="str">
        <f>IF(COUNTIF($A$2:A17,A17)=1,SUMIFS(tblSales[Revenue],tblSales[Order ID],tblSales[[#This Row],[Order ID]]),"")</f>
        <v/>
      </c>
      <c r="P17" t="str">
        <f>TEXT(tblSales[[#This Row],[Date]],"ddd")</f>
        <v>Fri</v>
      </c>
      <c r="Q17">
        <f>1/COUNTIF(tblSales[Order ID],tblSales[[#This Row],[Order ID]])</f>
        <v>0.25</v>
      </c>
    </row>
    <row r="18" spans="1:17" x14ac:dyDescent="0.25">
      <c r="A18">
        <v>201904</v>
      </c>
      <c r="B18" s="5">
        <v>45492</v>
      </c>
      <c r="C18">
        <v>103720</v>
      </c>
      <c r="D18">
        <v>300189</v>
      </c>
      <c r="E18" t="s">
        <v>92</v>
      </c>
      <c r="F18" t="s">
        <v>102</v>
      </c>
      <c r="G18">
        <v>1</v>
      </c>
      <c r="H18" s="22">
        <v>24.99</v>
      </c>
      <c r="I18" t="s">
        <v>93</v>
      </c>
      <c r="J18" t="s">
        <v>6</v>
      </c>
      <c r="K18" s="23" t="s">
        <v>6</v>
      </c>
      <c r="L18" s="22">
        <v>0</v>
      </c>
      <c r="M18" s="24">
        <v>24.99</v>
      </c>
      <c r="N18">
        <f ca="1">IF(LEFT(tblSales[[#This Row],[Category]],1)="A",RANDBETWEEN(1,4),RANDBETWEEN(2,7))</f>
        <v>1</v>
      </c>
      <c r="O18" s="24">
        <f>IF(COUNTIF($A$2:A18,A18)=1,SUMIFS(tblSales[Revenue],tblSales[Order ID],tblSales[[#This Row],[Order ID]]),"")</f>
        <v>24.99</v>
      </c>
      <c r="P18" t="str">
        <f>TEXT(tblSales[[#This Row],[Date]],"ddd")</f>
        <v>Fri</v>
      </c>
      <c r="Q18">
        <f>1/COUNTIF(tblSales[Order ID],tblSales[[#This Row],[Order ID]])</f>
        <v>1</v>
      </c>
    </row>
    <row r="19" spans="1:17" x14ac:dyDescent="0.25">
      <c r="A19">
        <v>201905</v>
      </c>
      <c r="B19" s="5">
        <v>45491</v>
      </c>
      <c r="C19">
        <v>113232</v>
      </c>
      <c r="D19">
        <v>200549</v>
      </c>
      <c r="E19" t="s">
        <v>95</v>
      </c>
      <c r="F19" t="s">
        <v>94</v>
      </c>
      <c r="G19">
        <v>1</v>
      </c>
      <c r="H19" s="22">
        <v>18.989999999999998</v>
      </c>
      <c r="I19" t="s">
        <v>93</v>
      </c>
      <c r="J19" t="s">
        <v>6</v>
      </c>
      <c r="K19" s="23" t="s">
        <v>6</v>
      </c>
      <c r="L19" s="22">
        <v>0</v>
      </c>
      <c r="M19" s="24">
        <v>18.989999999999998</v>
      </c>
      <c r="N19">
        <f ca="1">IF(LEFT(tblSales[[#This Row],[Category]],1)="A",RANDBETWEEN(1,4),RANDBETWEEN(2,7))</f>
        <v>1</v>
      </c>
      <c r="O19" s="24">
        <f>IF(COUNTIF($A$2:A19,A19)=1,SUMIFS(tblSales[Revenue],tblSales[Order ID],tblSales[[#This Row],[Order ID]]),"")</f>
        <v>84.96</v>
      </c>
      <c r="P19" t="str">
        <f>TEXT(tblSales[[#This Row],[Date]],"ddd")</f>
        <v>Thu</v>
      </c>
      <c r="Q19">
        <f>1/COUNTIF(tblSales[Order ID],tblSales[[#This Row],[Order ID]])</f>
        <v>0.5</v>
      </c>
    </row>
    <row r="20" spans="1:17" x14ac:dyDescent="0.25">
      <c r="A20">
        <v>201905</v>
      </c>
      <c r="B20" s="5">
        <v>45491</v>
      </c>
      <c r="C20">
        <v>113232</v>
      </c>
      <c r="D20">
        <v>300191</v>
      </c>
      <c r="E20" t="s">
        <v>92</v>
      </c>
      <c r="F20" t="s">
        <v>103</v>
      </c>
      <c r="G20">
        <v>3</v>
      </c>
      <c r="H20" s="22">
        <v>21.99</v>
      </c>
      <c r="I20" t="s">
        <v>93</v>
      </c>
      <c r="J20" t="s">
        <v>6</v>
      </c>
      <c r="K20" s="23" t="s">
        <v>6</v>
      </c>
      <c r="L20" s="22">
        <v>0</v>
      </c>
      <c r="M20" s="24">
        <v>65.97</v>
      </c>
      <c r="N20">
        <f ca="1">IF(LEFT(tblSales[[#This Row],[Category]],1)="A",RANDBETWEEN(1,4),RANDBETWEEN(2,7))</f>
        <v>3</v>
      </c>
      <c r="O20" s="24" t="str">
        <f>IF(COUNTIF($A$2:A20,A20)=1,SUMIFS(tblSales[Revenue],tblSales[Order ID],tblSales[[#This Row],[Order ID]]),"")</f>
        <v/>
      </c>
      <c r="P20" t="str">
        <f>TEXT(tblSales[[#This Row],[Date]],"ddd")</f>
        <v>Thu</v>
      </c>
      <c r="Q20">
        <f>1/COUNTIF(tblSales[Order ID],tblSales[[#This Row],[Order ID]])</f>
        <v>0.5</v>
      </c>
    </row>
    <row r="21" spans="1:17" x14ac:dyDescent="0.25">
      <c r="A21">
        <v>201906</v>
      </c>
      <c r="B21" s="5">
        <v>45491</v>
      </c>
      <c r="C21">
        <v>106364</v>
      </c>
      <c r="D21">
        <v>100252</v>
      </c>
      <c r="E21" t="s">
        <v>98</v>
      </c>
      <c r="F21" t="s">
        <v>33</v>
      </c>
      <c r="G21">
        <v>1</v>
      </c>
      <c r="H21" s="22">
        <v>449</v>
      </c>
      <c r="I21" t="s">
        <v>18</v>
      </c>
      <c r="J21" t="s">
        <v>104</v>
      </c>
      <c r="K21" s="23">
        <v>0.15</v>
      </c>
      <c r="L21" s="22">
        <v>67.349999999999994</v>
      </c>
      <c r="M21" s="24">
        <v>381.65</v>
      </c>
      <c r="N21">
        <f ca="1">IF(LEFT(tblSales[[#This Row],[Category]],1)="A",RANDBETWEEN(1,4),RANDBETWEEN(2,7))</f>
        <v>2</v>
      </c>
      <c r="O21" s="24">
        <f>IF(COUNTIF($A$2:A21,A21)=1,SUMIFS(tblSales[Revenue],tblSales[Order ID],tblSales[[#This Row],[Order ID]]),"")</f>
        <v>1518.9244999999999</v>
      </c>
      <c r="P21" t="str">
        <f>TEXT(tblSales[[#This Row],[Date]],"ddd")</f>
        <v>Thu</v>
      </c>
      <c r="Q21">
        <f>1/COUNTIF(tblSales[Order ID],tblSales[[#This Row],[Order ID]])</f>
        <v>0.2</v>
      </c>
    </row>
    <row r="22" spans="1:17" x14ac:dyDescent="0.25">
      <c r="A22">
        <v>201906</v>
      </c>
      <c r="B22" s="5">
        <v>45491</v>
      </c>
      <c r="C22">
        <v>106364</v>
      </c>
      <c r="D22">
        <v>100252</v>
      </c>
      <c r="E22" t="s">
        <v>98</v>
      </c>
      <c r="F22" t="s">
        <v>33</v>
      </c>
      <c r="G22">
        <v>1</v>
      </c>
      <c r="H22" s="22">
        <v>449</v>
      </c>
      <c r="I22" t="s">
        <v>18</v>
      </c>
      <c r="J22" t="s">
        <v>104</v>
      </c>
      <c r="K22" s="23">
        <v>0.15</v>
      </c>
      <c r="L22" s="22">
        <v>67.349999999999994</v>
      </c>
      <c r="M22" s="24">
        <v>381.65</v>
      </c>
      <c r="N22">
        <f ca="1">IF(LEFT(tblSales[[#This Row],[Category]],1)="A",RANDBETWEEN(1,4),RANDBETWEEN(2,7))</f>
        <v>7</v>
      </c>
      <c r="O22" s="24" t="str">
        <f>IF(COUNTIF($A$2:A22,A22)=1,SUMIFS(tblSales[Revenue],tblSales[Order ID],tblSales[[#This Row],[Order ID]]),"")</f>
        <v/>
      </c>
      <c r="P22" t="str">
        <f>TEXT(tblSales[[#This Row],[Date]],"ddd")</f>
        <v>Thu</v>
      </c>
      <c r="Q22">
        <f>1/COUNTIF(tblSales[Order ID],tblSales[[#This Row],[Order ID]])</f>
        <v>0.2</v>
      </c>
    </row>
    <row r="23" spans="1:17" x14ac:dyDescent="0.25">
      <c r="A23">
        <v>201906</v>
      </c>
      <c r="B23" s="5">
        <v>45491</v>
      </c>
      <c r="C23">
        <v>106364</v>
      </c>
      <c r="D23">
        <v>300185</v>
      </c>
      <c r="E23" t="s">
        <v>92</v>
      </c>
      <c r="F23" t="s">
        <v>101</v>
      </c>
      <c r="G23">
        <v>2</v>
      </c>
      <c r="H23" s="22">
        <v>29.99</v>
      </c>
      <c r="I23" t="s">
        <v>18</v>
      </c>
      <c r="J23" t="s">
        <v>104</v>
      </c>
      <c r="K23" s="23">
        <v>0.15</v>
      </c>
      <c r="L23" s="22">
        <v>8.9969999999999999</v>
      </c>
      <c r="M23" s="24">
        <v>50.982999999999997</v>
      </c>
      <c r="N23">
        <f ca="1">IF(LEFT(tblSales[[#This Row],[Category]],1)="A",RANDBETWEEN(1,4),RANDBETWEEN(2,7))</f>
        <v>3</v>
      </c>
      <c r="O23" s="24" t="str">
        <f>IF(COUNTIF($A$2:A23,A23)=1,SUMIFS(tblSales[Revenue],tblSales[Order ID],tblSales[[#This Row],[Order ID]]),"")</f>
        <v/>
      </c>
      <c r="P23" t="str">
        <f>TEXT(tblSales[[#This Row],[Date]],"ddd")</f>
        <v>Thu</v>
      </c>
      <c r="Q23">
        <f>1/COUNTIF(tblSales[Order ID],tblSales[[#This Row],[Order ID]])</f>
        <v>0.2</v>
      </c>
    </row>
    <row r="24" spans="1:17" x14ac:dyDescent="0.25">
      <c r="A24">
        <v>201906</v>
      </c>
      <c r="B24" s="5">
        <v>45491</v>
      </c>
      <c r="C24">
        <v>106364</v>
      </c>
      <c r="D24">
        <v>300185</v>
      </c>
      <c r="E24" t="s">
        <v>92</v>
      </c>
      <c r="F24" t="s">
        <v>101</v>
      </c>
      <c r="G24">
        <v>1</v>
      </c>
      <c r="H24" s="22">
        <v>29.99</v>
      </c>
      <c r="I24" t="s">
        <v>18</v>
      </c>
      <c r="J24" t="s">
        <v>104</v>
      </c>
      <c r="K24" s="23">
        <v>0.15</v>
      </c>
      <c r="L24" s="22">
        <v>4.4984999999999999</v>
      </c>
      <c r="M24" s="24">
        <v>25.491499999999998</v>
      </c>
      <c r="N24">
        <f ca="1">IF(LEFT(tblSales[[#This Row],[Category]],1)="A",RANDBETWEEN(1,4),RANDBETWEEN(2,7))</f>
        <v>4</v>
      </c>
      <c r="O24" s="24" t="str">
        <f>IF(COUNTIF($A$2:A24,A24)=1,SUMIFS(tblSales[Revenue],tblSales[Order ID],tblSales[[#This Row],[Order ID]]),"")</f>
        <v/>
      </c>
      <c r="P24" t="str">
        <f>TEXT(tblSales[[#This Row],[Date]],"ddd")</f>
        <v>Thu</v>
      </c>
      <c r="Q24">
        <f>1/COUNTIF(tblSales[Order ID],tblSales[[#This Row],[Order ID]])</f>
        <v>0.2</v>
      </c>
    </row>
    <row r="25" spans="1:17" x14ac:dyDescent="0.25">
      <c r="A25">
        <v>201906</v>
      </c>
      <c r="B25" s="5">
        <v>45491</v>
      </c>
      <c r="C25">
        <v>106364</v>
      </c>
      <c r="D25">
        <v>100254</v>
      </c>
      <c r="E25" t="s">
        <v>98</v>
      </c>
      <c r="F25" t="s">
        <v>35</v>
      </c>
      <c r="G25">
        <v>1</v>
      </c>
      <c r="H25" s="22">
        <v>799</v>
      </c>
      <c r="I25" t="s">
        <v>18</v>
      </c>
      <c r="J25" t="s">
        <v>104</v>
      </c>
      <c r="K25" s="23">
        <v>0.15</v>
      </c>
      <c r="L25" s="22">
        <v>119.85</v>
      </c>
      <c r="M25" s="24">
        <v>679.15</v>
      </c>
      <c r="N25">
        <f ca="1">IF(LEFT(tblSales[[#This Row],[Category]],1)="A",RANDBETWEEN(1,4),RANDBETWEEN(2,7))</f>
        <v>3</v>
      </c>
      <c r="O25" s="24" t="str">
        <f>IF(COUNTIF($A$2:A25,A25)=1,SUMIFS(tblSales[Revenue],tblSales[Order ID],tblSales[[#This Row],[Order ID]]),"")</f>
        <v/>
      </c>
      <c r="P25" t="str">
        <f>TEXT(tblSales[[#This Row],[Date]],"ddd")</f>
        <v>Thu</v>
      </c>
      <c r="Q25">
        <f>1/COUNTIF(tblSales[Order ID],tblSales[[#This Row],[Order ID]])</f>
        <v>0.2</v>
      </c>
    </row>
    <row r="26" spans="1:17" x14ac:dyDescent="0.25">
      <c r="A26">
        <v>201907</v>
      </c>
      <c r="B26" s="5">
        <v>45493</v>
      </c>
      <c r="C26">
        <v>122525</v>
      </c>
      <c r="D26">
        <v>200558</v>
      </c>
      <c r="E26" t="s">
        <v>95</v>
      </c>
      <c r="F26" t="s">
        <v>105</v>
      </c>
      <c r="G26">
        <v>1</v>
      </c>
      <c r="H26" s="22">
        <v>18.989999999999998</v>
      </c>
      <c r="I26" t="s">
        <v>93</v>
      </c>
      <c r="J26" t="s">
        <v>6</v>
      </c>
      <c r="K26" s="23" t="s">
        <v>6</v>
      </c>
      <c r="L26" s="22">
        <v>0</v>
      </c>
      <c r="M26" s="24">
        <v>18.989999999999998</v>
      </c>
      <c r="N26">
        <f ca="1">IF(LEFT(tblSales[[#This Row],[Category]],1)="A",RANDBETWEEN(1,4),RANDBETWEEN(2,7))</f>
        <v>1</v>
      </c>
      <c r="O26" s="24">
        <f>IF(COUNTIF($A$2:A26,A26)=1,SUMIFS(tblSales[Revenue],tblSales[Order ID],tblSales[[#This Row],[Order ID]]),"")</f>
        <v>4103.95</v>
      </c>
      <c r="P26" t="str">
        <f>TEXT(tblSales[[#This Row],[Date]],"ddd")</f>
        <v>Sat</v>
      </c>
      <c r="Q26">
        <f>1/COUNTIF(tblSales[Order ID],tblSales[[#This Row],[Order ID]])</f>
        <v>0.16666666666666666</v>
      </c>
    </row>
    <row r="27" spans="1:17" x14ac:dyDescent="0.25">
      <c r="A27">
        <v>201907</v>
      </c>
      <c r="B27" s="5">
        <v>45493</v>
      </c>
      <c r="C27">
        <v>122525</v>
      </c>
      <c r="D27">
        <v>300185</v>
      </c>
      <c r="E27" t="s">
        <v>92</v>
      </c>
      <c r="F27" t="s">
        <v>101</v>
      </c>
      <c r="G27">
        <v>1</v>
      </c>
      <c r="H27" s="22">
        <v>29.99</v>
      </c>
      <c r="I27" t="s">
        <v>93</v>
      </c>
      <c r="J27" t="s">
        <v>6</v>
      </c>
      <c r="K27" s="23" t="s">
        <v>6</v>
      </c>
      <c r="L27" s="22">
        <v>0</v>
      </c>
      <c r="M27" s="24">
        <v>29.99</v>
      </c>
      <c r="N27">
        <f ca="1">IF(LEFT(tblSales[[#This Row],[Category]],1)="A",RANDBETWEEN(1,4),RANDBETWEEN(2,7))</f>
        <v>4</v>
      </c>
      <c r="O27" s="24" t="str">
        <f>IF(COUNTIF($A$2:A27,A27)=1,SUMIFS(tblSales[Revenue],tblSales[Order ID],tblSales[[#This Row],[Order ID]]),"")</f>
        <v/>
      </c>
      <c r="P27" t="str">
        <f>TEXT(tblSales[[#This Row],[Date]],"ddd")</f>
        <v>Sat</v>
      </c>
      <c r="Q27">
        <f>1/COUNTIF(tblSales[Order ID],tblSales[[#This Row],[Order ID]])</f>
        <v>0.16666666666666666</v>
      </c>
    </row>
    <row r="28" spans="1:17" x14ac:dyDescent="0.25">
      <c r="A28">
        <v>201907</v>
      </c>
      <c r="B28" s="5">
        <v>45493</v>
      </c>
      <c r="C28">
        <v>122525</v>
      </c>
      <c r="D28">
        <v>300191</v>
      </c>
      <c r="E28" t="s">
        <v>92</v>
      </c>
      <c r="F28" t="s">
        <v>103</v>
      </c>
      <c r="G28">
        <v>1</v>
      </c>
      <c r="H28" s="22">
        <v>21.99</v>
      </c>
      <c r="I28" t="s">
        <v>93</v>
      </c>
      <c r="J28" t="s">
        <v>6</v>
      </c>
      <c r="K28" s="23" t="s">
        <v>6</v>
      </c>
      <c r="L28" s="22">
        <v>0</v>
      </c>
      <c r="M28" s="24">
        <v>21.99</v>
      </c>
      <c r="N28">
        <f ca="1">IF(LEFT(tblSales[[#This Row],[Category]],1)="A",RANDBETWEEN(1,4),RANDBETWEEN(2,7))</f>
        <v>4</v>
      </c>
      <c r="O28" s="24" t="str">
        <f>IF(COUNTIF($A$2:A28,A28)=1,SUMIFS(tblSales[Revenue],tblSales[Order ID],tblSales[[#This Row],[Order ID]]),"")</f>
        <v/>
      </c>
      <c r="P28" t="str">
        <f>TEXT(tblSales[[#This Row],[Date]],"ddd")</f>
        <v>Sat</v>
      </c>
      <c r="Q28">
        <f>1/COUNTIF(tblSales[Order ID],tblSales[[#This Row],[Order ID]])</f>
        <v>0.16666666666666666</v>
      </c>
    </row>
    <row r="29" spans="1:17" x14ac:dyDescent="0.25">
      <c r="A29">
        <v>201907</v>
      </c>
      <c r="B29" s="5">
        <v>45493</v>
      </c>
      <c r="C29">
        <v>122525</v>
      </c>
      <c r="D29">
        <v>200549</v>
      </c>
      <c r="E29" t="s">
        <v>95</v>
      </c>
      <c r="F29" t="s">
        <v>94</v>
      </c>
      <c r="G29">
        <v>1</v>
      </c>
      <c r="H29" s="22">
        <v>18.989999999999998</v>
      </c>
      <c r="I29" t="s">
        <v>93</v>
      </c>
      <c r="J29" t="s">
        <v>6</v>
      </c>
      <c r="K29" s="23" t="s">
        <v>6</v>
      </c>
      <c r="L29" s="22">
        <v>0</v>
      </c>
      <c r="M29" s="24">
        <v>18.989999999999998</v>
      </c>
      <c r="N29">
        <f ca="1">IF(LEFT(tblSales[[#This Row],[Category]],1)="A",RANDBETWEEN(1,4),RANDBETWEEN(2,7))</f>
        <v>3</v>
      </c>
      <c r="O29" s="24" t="str">
        <f>IF(COUNTIF($A$2:A29,A29)=1,SUMIFS(tblSales[Revenue],tblSales[Order ID],tblSales[[#This Row],[Order ID]]),"")</f>
        <v/>
      </c>
      <c r="P29" t="str">
        <f>TEXT(tblSales[[#This Row],[Date]],"ddd")</f>
        <v>Sat</v>
      </c>
      <c r="Q29">
        <f>1/COUNTIF(tblSales[Order ID],tblSales[[#This Row],[Order ID]])</f>
        <v>0.16666666666666666</v>
      </c>
    </row>
    <row r="30" spans="1:17" x14ac:dyDescent="0.25">
      <c r="A30">
        <v>201907</v>
      </c>
      <c r="B30" s="5">
        <v>45493</v>
      </c>
      <c r="C30">
        <v>122525</v>
      </c>
      <c r="D30">
        <v>100254</v>
      </c>
      <c r="E30" t="s">
        <v>98</v>
      </c>
      <c r="F30" t="s">
        <v>35</v>
      </c>
      <c r="G30">
        <v>5</v>
      </c>
      <c r="H30" s="22">
        <v>799</v>
      </c>
      <c r="I30" t="s">
        <v>93</v>
      </c>
      <c r="J30" t="s">
        <v>6</v>
      </c>
      <c r="K30" s="23" t="s">
        <v>6</v>
      </c>
      <c r="L30" s="22">
        <v>0</v>
      </c>
      <c r="M30" s="24">
        <v>3995</v>
      </c>
      <c r="N30">
        <f ca="1">IF(LEFT(tblSales[[#This Row],[Category]],1)="A",RANDBETWEEN(1,4),RANDBETWEEN(2,7))</f>
        <v>2</v>
      </c>
      <c r="O30" s="24" t="str">
        <f>IF(COUNTIF($A$2:A30,A30)=1,SUMIFS(tblSales[Revenue],tblSales[Order ID],tblSales[[#This Row],[Order ID]]),"")</f>
        <v/>
      </c>
      <c r="P30" t="str">
        <f>TEXT(tblSales[[#This Row],[Date]],"ddd")</f>
        <v>Sat</v>
      </c>
      <c r="Q30">
        <f>1/COUNTIF(tblSales[Order ID],tblSales[[#This Row],[Order ID]])</f>
        <v>0.16666666666666666</v>
      </c>
    </row>
    <row r="31" spans="1:17" x14ac:dyDescent="0.25">
      <c r="A31">
        <v>201907</v>
      </c>
      <c r="B31" s="5">
        <v>45493</v>
      </c>
      <c r="C31">
        <v>122525</v>
      </c>
      <c r="D31">
        <v>200549</v>
      </c>
      <c r="E31" t="s">
        <v>95</v>
      </c>
      <c r="F31" t="s">
        <v>94</v>
      </c>
      <c r="G31">
        <v>1</v>
      </c>
      <c r="H31" s="22">
        <v>18.989999999999998</v>
      </c>
      <c r="I31" t="s">
        <v>93</v>
      </c>
      <c r="J31" t="s">
        <v>6</v>
      </c>
      <c r="K31" s="23" t="s">
        <v>6</v>
      </c>
      <c r="L31" s="22">
        <v>0</v>
      </c>
      <c r="M31" s="24">
        <v>18.989999999999998</v>
      </c>
      <c r="N31">
        <f ca="1">IF(LEFT(tblSales[[#This Row],[Category]],1)="A",RANDBETWEEN(1,4),RANDBETWEEN(2,7))</f>
        <v>2</v>
      </c>
      <c r="O31" s="24" t="str">
        <f>IF(COUNTIF($A$2:A31,A31)=1,SUMIFS(tblSales[Revenue],tblSales[Order ID],tblSales[[#This Row],[Order ID]]),"")</f>
        <v/>
      </c>
      <c r="P31" t="str">
        <f>TEXT(tblSales[[#This Row],[Date]],"ddd")</f>
        <v>Sat</v>
      </c>
      <c r="Q31">
        <f>1/COUNTIF(tblSales[Order ID],tblSales[[#This Row],[Order ID]])</f>
        <v>0.16666666666666666</v>
      </c>
    </row>
    <row r="32" spans="1:17" x14ac:dyDescent="0.25">
      <c r="A32">
        <v>201908</v>
      </c>
      <c r="B32" s="5">
        <v>45485</v>
      </c>
      <c r="C32">
        <v>115825</v>
      </c>
      <c r="D32">
        <v>300191</v>
      </c>
      <c r="E32" t="s">
        <v>92</v>
      </c>
      <c r="F32" t="s">
        <v>103</v>
      </c>
      <c r="G32">
        <v>1</v>
      </c>
      <c r="H32" s="22">
        <v>21.99</v>
      </c>
      <c r="I32" t="s">
        <v>93</v>
      </c>
      <c r="J32" t="s">
        <v>6</v>
      </c>
      <c r="K32" s="23" t="s">
        <v>6</v>
      </c>
      <c r="L32" s="22">
        <v>0</v>
      </c>
      <c r="M32" s="24">
        <v>21.99</v>
      </c>
      <c r="N32">
        <f ca="1">IF(LEFT(tblSales[[#This Row],[Category]],1)="A",RANDBETWEEN(1,4),RANDBETWEEN(2,7))</f>
        <v>1</v>
      </c>
      <c r="O32" s="24">
        <f>IF(COUNTIF($A$2:A32,A32)=1,SUMIFS(tblSales[Revenue],tblSales[Order ID],tblSales[[#This Row],[Order ID]]),"")</f>
        <v>1538.91</v>
      </c>
      <c r="P32" t="str">
        <f>TEXT(tblSales[[#This Row],[Date]],"ddd")</f>
        <v>Fri</v>
      </c>
      <c r="Q32">
        <f>1/COUNTIF(tblSales[Order ID],tblSales[[#This Row],[Order ID]])</f>
        <v>0.2</v>
      </c>
    </row>
    <row r="33" spans="1:17" x14ac:dyDescent="0.25">
      <c r="A33">
        <v>201908</v>
      </c>
      <c r="B33" s="5">
        <v>45485</v>
      </c>
      <c r="C33">
        <v>115825</v>
      </c>
      <c r="D33">
        <v>100254</v>
      </c>
      <c r="E33" t="s">
        <v>98</v>
      </c>
      <c r="F33" t="s">
        <v>35</v>
      </c>
      <c r="G33">
        <v>1</v>
      </c>
      <c r="H33" s="22">
        <v>799</v>
      </c>
      <c r="I33" t="s">
        <v>93</v>
      </c>
      <c r="J33" t="s">
        <v>6</v>
      </c>
      <c r="K33" s="23" t="s">
        <v>6</v>
      </c>
      <c r="L33" s="22">
        <v>0</v>
      </c>
      <c r="M33" s="24">
        <v>799</v>
      </c>
      <c r="N33">
        <f ca="1">IF(LEFT(tblSales[[#This Row],[Category]],1)="A",RANDBETWEEN(1,4),RANDBETWEEN(2,7))</f>
        <v>7</v>
      </c>
      <c r="O33" s="24" t="str">
        <f>IF(COUNTIF($A$2:A33,A33)=1,SUMIFS(tblSales[Revenue],tblSales[Order ID],tblSales[[#This Row],[Order ID]]),"")</f>
        <v/>
      </c>
      <c r="P33" t="str">
        <f>TEXT(tblSales[[#This Row],[Date]],"ddd")</f>
        <v>Fri</v>
      </c>
      <c r="Q33">
        <f>1/COUNTIF(tblSales[Order ID],tblSales[[#This Row],[Order ID]])</f>
        <v>0.2</v>
      </c>
    </row>
    <row r="34" spans="1:17" x14ac:dyDescent="0.25">
      <c r="A34">
        <v>201908</v>
      </c>
      <c r="B34" s="5">
        <v>45485</v>
      </c>
      <c r="C34">
        <v>115825</v>
      </c>
      <c r="D34">
        <v>200557</v>
      </c>
      <c r="E34" t="s">
        <v>95</v>
      </c>
      <c r="F34" t="s">
        <v>106</v>
      </c>
      <c r="G34">
        <v>5</v>
      </c>
      <c r="H34" s="22">
        <v>129.99</v>
      </c>
      <c r="I34" t="s">
        <v>93</v>
      </c>
      <c r="J34" t="s">
        <v>6</v>
      </c>
      <c r="K34" s="23" t="s">
        <v>6</v>
      </c>
      <c r="L34" s="22">
        <v>0</v>
      </c>
      <c r="M34" s="24">
        <v>649.95000000000005</v>
      </c>
      <c r="N34">
        <f ca="1">IF(LEFT(tblSales[[#This Row],[Category]],1)="A",RANDBETWEEN(1,4),RANDBETWEEN(2,7))</f>
        <v>4</v>
      </c>
      <c r="O34" s="24" t="str">
        <f>IF(COUNTIF($A$2:A34,A34)=1,SUMIFS(tblSales[Revenue],tblSales[Order ID],tblSales[[#This Row],[Order ID]]),"")</f>
        <v/>
      </c>
      <c r="P34" t="str">
        <f>TEXT(tblSales[[#This Row],[Date]],"ddd")</f>
        <v>Fri</v>
      </c>
      <c r="Q34">
        <f>1/COUNTIF(tblSales[Order ID],tblSales[[#This Row],[Order ID]])</f>
        <v>0.2</v>
      </c>
    </row>
    <row r="35" spans="1:17" x14ac:dyDescent="0.25">
      <c r="A35">
        <v>201908</v>
      </c>
      <c r="B35" s="5">
        <v>45485</v>
      </c>
      <c r="C35">
        <v>115825</v>
      </c>
      <c r="D35">
        <v>200558</v>
      </c>
      <c r="E35" t="s">
        <v>95</v>
      </c>
      <c r="F35" t="s">
        <v>105</v>
      </c>
      <c r="G35">
        <v>2</v>
      </c>
      <c r="H35" s="22">
        <v>18.989999999999998</v>
      </c>
      <c r="I35" t="s">
        <v>93</v>
      </c>
      <c r="J35" t="s">
        <v>6</v>
      </c>
      <c r="K35" s="23" t="s">
        <v>6</v>
      </c>
      <c r="L35" s="22">
        <v>0</v>
      </c>
      <c r="M35" s="24">
        <v>37.979999999999997</v>
      </c>
      <c r="N35">
        <f ca="1">IF(LEFT(tblSales[[#This Row],[Category]],1)="A",RANDBETWEEN(1,4),RANDBETWEEN(2,7))</f>
        <v>3</v>
      </c>
      <c r="O35" s="24" t="str">
        <f>IF(COUNTIF($A$2:A35,A35)=1,SUMIFS(tblSales[Revenue],tblSales[Order ID],tblSales[[#This Row],[Order ID]]),"")</f>
        <v/>
      </c>
      <c r="P35" t="str">
        <f>TEXT(tblSales[[#This Row],[Date]],"ddd")</f>
        <v>Fri</v>
      </c>
      <c r="Q35">
        <f>1/COUNTIF(tblSales[Order ID],tblSales[[#This Row],[Order ID]])</f>
        <v>0.2</v>
      </c>
    </row>
    <row r="36" spans="1:17" x14ac:dyDescent="0.25">
      <c r="A36">
        <v>201908</v>
      </c>
      <c r="B36" s="5">
        <v>45485</v>
      </c>
      <c r="C36">
        <v>115825</v>
      </c>
      <c r="D36">
        <v>300185</v>
      </c>
      <c r="E36" t="s">
        <v>92</v>
      </c>
      <c r="F36" t="s">
        <v>101</v>
      </c>
      <c r="G36">
        <v>1</v>
      </c>
      <c r="H36" s="22">
        <v>29.99</v>
      </c>
      <c r="I36" t="s">
        <v>93</v>
      </c>
      <c r="J36" t="s">
        <v>6</v>
      </c>
      <c r="K36" s="23" t="s">
        <v>6</v>
      </c>
      <c r="L36" s="22">
        <v>0</v>
      </c>
      <c r="M36" s="24">
        <v>29.99</v>
      </c>
      <c r="N36">
        <f ca="1">IF(LEFT(tblSales[[#This Row],[Category]],1)="A",RANDBETWEEN(1,4),RANDBETWEEN(2,7))</f>
        <v>4</v>
      </c>
      <c r="O36" s="24" t="str">
        <f>IF(COUNTIF($A$2:A36,A36)=1,SUMIFS(tblSales[Revenue],tblSales[Order ID],tblSales[[#This Row],[Order ID]]),"")</f>
        <v/>
      </c>
      <c r="P36" t="str">
        <f>TEXT(tblSales[[#This Row],[Date]],"ddd")</f>
        <v>Fri</v>
      </c>
      <c r="Q36">
        <f>1/COUNTIF(tblSales[Order ID],tblSales[[#This Row],[Order ID]])</f>
        <v>0.2</v>
      </c>
    </row>
    <row r="37" spans="1:17" x14ac:dyDescent="0.25">
      <c r="A37">
        <v>201909</v>
      </c>
      <c r="B37" s="5">
        <v>45481</v>
      </c>
      <c r="C37">
        <v>126252</v>
      </c>
      <c r="D37">
        <v>100251</v>
      </c>
      <c r="E37" t="s">
        <v>98</v>
      </c>
      <c r="F37" t="s">
        <v>30</v>
      </c>
      <c r="G37">
        <v>4</v>
      </c>
      <c r="H37" s="22">
        <v>399</v>
      </c>
      <c r="I37" t="s">
        <v>93</v>
      </c>
      <c r="J37" t="s">
        <v>6</v>
      </c>
      <c r="K37" s="23" t="s">
        <v>6</v>
      </c>
      <c r="L37" s="22">
        <v>0</v>
      </c>
      <c r="M37" s="24">
        <v>1596</v>
      </c>
      <c r="N37">
        <f ca="1">IF(LEFT(tblSales[[#This Row],[Category]],1)="A",RANDBETWEEN(1,4),RANDBETWEEN(2,7))</f>
        <v>5</v>
      </c>
      <c r="O37" s="24">
        <f>IF(COUNTIF($A$2:A37,A37)=1,SUMIFS(tblSales[Revenue],tblSales[Order ID],tblSales[[#This Row],[Order ID]]),"")</f>
        <v>1596</v>
      </c>
      <c r="P37" t="str">
        <f>TEXT(tblSales[[#This Row],[Date]],"ddd")</f>
        <v>Mon</v>
      </c>
      <c r="Q37">
        <f>1/COUNTIF(tblSales[Order ID],tblSales[[#This Row],[Order ID]])</f>
        <v>1</v>
      </c>
    </row>
    <row r="38" spans="1:17" x14ac:dyDescent="0.25">
      <c r="A38">
        <v>201910</v>
      </c>
      <c r="B38" s="5">
        <v>45493</v>
      </c>
      <c r="C38">
        <v>122064</v>
      </c>
      <c r="D38">
        <v>200549</v>
      </c>
      <c r="E38" t="s">
        <v>95</v>
      </c>
      <c r="F38" t="s">
        <v>94</v>
      </c>
      <c r="G38">
        <v>1</v>
      </c>
      <c r="H38" s="22">
        <v>18.989999999999998</v>
      </c>
      <c r="I38" t="s">
        <v>18</v>
      </c>
      <c r="J38" t="s">
        <v>99</v>
      </c>
      <c r="K38" s="23">
        <v>0.1</v>
      </c>
      <c r="L38" s="22">
        <v>1.899</v>
      </c>
      <c r="M38" s="24">
        <v>17.090999999999998</v>
      </c>
      <c r="N38">
        <f ca="1">IF(LEFT(tblSales[[#This Row],[Category]],1)="A",RANDBETWEEN(1,4),RANDBETWEEN(2,7))</f>
        <v>2</v>
      </c>
      <c r="O38" s="24">
        <f>IF(COUNTIF($A$2:A38,A38)=1,SUMIFS(tblSales[Revenue],tblSales[Order ID],tblSales[[#This Row],[Order ID]]),"")</f>
        <v>188.05499999999995</v>
      </c>
      <c r="P38" t="str">
        <f>TEXT(tblSales[[#This Row],[Date]],"ddd")</f>
        <v>Sat</v>
      </c>
      <c r="Q38">
        <f>1/COUNTIF(tblSales[Order ID],tblSales[[#This Row],[Order ID]])</f>
        <v>0.25</v>
      </c>
    </row>
    <row r="39" spans="1:17" x14ac:dyDescent="0.25">
      <c r="A39">
        <v>201910</v>
      </c>
      <c r="B39" s="5">
        <v>45493</v>
      </c>
      <c r="C39">
        <v>122064</v>
      </c>
      <c r="D39">
        <v>200553</v>
      </c>
      <c r="E39" t="s">
        <v>95</v>
      </c>
      <c r="F39" t="s">
        <v>107</v>
      </c>
      <c r="G39">
        <v>1</v>
      </c>
      <c r="H39" s="22">
        <v>29.99</v>
      </c>
      <c r="I39" t="s">
        <v>18</v>
      </c>
      <c r="J39" t="s">
        <v>99</v>
      </c>
      <c r="K39" s="23">
        <v>0.1</v>
      </c>
      <c r="L39" s="22">
        <v>2.9990000000000001</v>
      </c>
      <c r="M39" s="24">
        <v>26.991</v>
      </c>
      <c r="N39">
        <f ca="1">IF(LEFT(tblSales[[#This Row],[Category]],1)="A",RANDBETWEEN(1,4),RANDBETWEEN(2,7))</f>
        <v>2</v>
      </c>
      <c r="O39" s="24" t="str">
        <f>IF(COUNTIF($A$2:A39,A39)=1,SUMIFS(tblSales[Revenue],tblSales[Order ID],tblSales[[#This Row],[Order ID]]),"")</f>
        <v/>
      </c>
      <c r="P39" t="str">
        <f>TEXT(tblSales[[#This Row],[Date]],"ddd")</f>
        <v>Sat</v>
      </c>
      <c r="Q39">
        <f>1/COUNTIF(tblSales[Order ID],tblSales[[#This Row],[Order ID]])</f>
        <v>0.25</v>
      </c>
    </row>
    <row r="40" spans="1:17" x14ac:dyDescent="0.25">
      <c r="A40">
        <v>201910</v>
      </c>
      <c r="B40" s="5">
        <v>45493</v>
      </c>
      <c r="C40">
        <v>122064</v>
      </c>
      <c r="D40">
        <v>200556</v>
      </c>
      <c r="E40" t="s">
        <v>95</v>
      </c>
      <c r="F40" t="s">
        <v>96</v>
      </c>
      <c r="G40">
        <v>2</v>
      </c>
      <c r="H40" s="22">
        <v>64.989999999999995</v>
      </c>
      <c r="I40" t="s">
        <v>18</v>
      </c>
      <c r="J40" t="s">
        <v>99</v>
      </c>
      <c r="K40" s="23">
        <v>0.1</v>
      </c>
      <c r="L40" s="22">
        <v>12.997999999999999</v>
      </c>
      <c r="M40" s="24">
        <v>116.98199999999999</v>
      </c>
      <c r="N40">
        <f ca="1">IF(LEFT(tblSales[[#This Row],[Category]],1)="A",RANDBETWEEN(1,4),RANDBETWEEN(2,7))</f>
        <v>3</v>
      </c>
      <c r="O40" s="24" t="str">
        <f>IF(COUNTIF($A$2:A40,A40)=1,SUMIFS(tblSales[Revenue],tblSales[Order ID],tblSales[[#This Row],[Order ID]]),"")</f>
        <v/>
      </c>
      <c r="P40" t="str">
        <f>TEXT(tblSales[[#This Row],[Date]],"ddd")</f>
        <v>Sat</v>
      </c>
      <c r="Q40">
        <f>1/COUNTIF(tblSales[Order ID],tblSales[[#This Row],[Order ID]])</f>
        <v>0.25</v>
      </c>
    </row>
    <row r="41" spans="1:17" x14ac:dyDescent="0.25">
      <c r="A41">
        <v>201910</v>
      </c>
      <c r="B41" s="5">
        <v>45493</v>
      </c>
      <c r="C41">
        <v>122064</v>
      </c>
      <c r="D41">
        <v>300185</v>
      </c>
      <c r="E41" t="s">
        <v>92</v>
      </c>
      <c r="F41" t="s">
        <v>101</v>
      </c>
      <c r="G41">
        <v>1</v>
      </c>
      <c r="H41" s="22">
        <v>29.99</v>
      </c>
      <c r="I41" t="s">
        <v>18</v>
      </c>
      <c r="J41" t="s">
        <v>99</v>
      </c>
      <c r="K41" s="23">
        <v>0.1</v>
      </c>
      <c r="L41" s="22">
        <v>2.9990000000000001</v>
      </c>
      <c r="M41" s="24">
        <v>26.991</v>
      </c>
      <c r="N41">
        <f ca="1">IF(LEFT(tblSales[[#This Row],[Category]],1)="A",RANDBETWEEN(1,4),RANDBETWEEN(2,7))</f>
        <v>1</v>
      </c>
      <c r="O41" s="24" t="str">
        <f>IF(COUNTIF($A$2:A41,A41)=1,SUMIFS(tblSales[Revenue],tblSales[Order ID],tblSales[[#This Row],[Order ID]]),"")</f>
        <v/>
      </c>
      <c r="P41" t="str">
        <f>TEXT(tblSales[[#This Row],[Date]],"ddd")</f>
        <v>Sat</v>
      </c>
      <c r="Q41">
        <f>1/COUNTIF(tblSales[Order ID],tblSales[[#This Row],[Order ID]])</f>
        <v>0.25</v>
      </c>
    </row>
    <row r="42" spans="1:17" x14ac:dyDescent="0.25">
      <c r="A42">
        <v>201911</v>
      </c>
      <c r="B42" s="5">
        <v>45492</v>
      </c>
      <c r="C42">
        <v>115090</v>
      </c>
      <c r="D42">
        <v>300185</v>
      </c>
      <c r="E42" t="s">
        <v>92</v>
      </c>
      <c r="F42" t="s">
        <v>101</v>
      </c>
      <c r="G42">
        <v>1</v>
      </c>
      <c r="H42" s="22">
        <v>29.99</v>
      </c>
      <c r="I42" t="s">
        <v>18</v>
      </c>
      <c r="J42" t="s">
        <v>104</v>
      </c>
      <c r="K42" s="23">
        <v>0.15</v>
      </c>
      <c r="L42" s="22">
        <v>4.4984999999999999</v>
      </c>
      <c r="M42" s="24">
        <v>25.491499999999998</v>
      </c>
      <c r="N42">
        <f ca="1">IF(LEFT(tblSales[[#This Row],[Category]],1)="A",RANDBETWEEN(1,4),RANDBETWEEN(2,7))</f>
        <v>4</v>
      </c>
      <c r="O42" s="24">
        <f>IF(COUNTIF($A$2:A42,A42)=1,SUMIFS(tblSales[Revenue],tblSales[Order ID],tblSales[[#This Row],[Order ID]]),"")</f>
        <v>25.491499999999998</v>
      </c>
      <c r="P42" t="str">
        <f>TEXT(tblSales[[#This Row],[Date]],"ddd")</f>
        <v>Fri</v>
      </c>
      <c r="Q42">
        <f>1/COUNTIF(tblSales[Order ID],tblSales[[#This Row],[Order ID]])</f>
        <v>1</v>
      </c>
    </row>
    <row r="43" spans="1:17" x14ac:dyDescent="0.25">
      <c r="A43">
        <v>201912</v>
      </c>
      <c r="B43" s="5">
        <v>45481</v>
      </c>
      <c r="C43">
        <v>117897</v>
      </c>
      <c r="D43">
        <v>300191</v>
      </c>
      <c r="E43" t="s">
        <v>92</v>
      </c>
      <c r="F43" t="s">
        <v>103</v>
      </c>
      <c r="G43">
        <v>3</v>
      </c>
      <c r="H43" s="22">
        <v>21.99</v>
      </c>
      <c r="I43" t="s">
        <v>93</v>
      </c>
      <c r="J43" t="s">
        <v>6</v>
      </c>
      <c r="K43" s="23" t="s">
        <v>6</v>
      </c>
      <c r="L43" s="22">
        <v>0</v>
      </c>
      <c r="M43" s="24">
        <v>65.97</v>
      </c>
      <c r="N43">
        <f ca="1">IF(LEFT(tblSales[[#This Row],[Category]],1)="A",RANDBETWEEN(1,4),RANDBETWEEN(2,7))</f>
        <v>1</v>
      </c>
      <c r="O43" s="24">
        <f>IF(COUNTIF($A$2:A43,A43)=1,SUMIFS(tblSales[Revenue],tblSales[Order ID],tblSales[[#This Row],[Order ID]]),"")</f>
        <v>65.97</v>
      </c>
      <c r="P43" t="str">
        <f>TEXT(tblSales[[#This Row],[Date]],"ddd")</f>
        <v>Mon</v>
      </c>
      <c r="Q43">
        <f>1/COUNTIF(tblSales[Order ID],tblSales[[#This Row],[Order ID]])</f>
        <v>1</v>
      </c>
    </row>
    <row r="44" spans="1:17" x14ac:dyDescent="0.25">
      <c r="A44">
        <v>201913</v>
      </c>
      <c r="B44" s="5">
        <v>45483</v>
      </c>
      <c r="C44">
        <v>125487</v>
      </c>
      <c r="D44">
        <v>100250</v>
      </c>
      <c r="E44" t="s">
        <v>98</v>
      </c>
      <c r="F44" t="s">
        <v>51</v>
      </c>
      <c r="G44">
        <v>2</v>
      </c>
      <c r="H44" s="22">
        <v>189</v>
      </c>
      <c r="I44" t="s">
        <v>93</v>
      </c>
      <c r="J44" t="s">
        <v>6</v>
      </c>
      <c r="K44" s="23" t="s">
        <v>6</v>
      </c>
      <c r="L44" s="22">
        <v>0</v>
      </c>
      <c r="M44" s="24">
        <v>378</v>
      </c>
      <c r="N44">
        <f ca="1">IF(LEFT(tblSales[[#This Row],[Category]],1)="A",RANDBETWEEN(1,4),RANDBETWEEN(2,7))</f>
        <v>4</v>
      </c>
      <c r="O44" s="24">
        <f>IF(COUNTIF($A$2:A44,A44)=1,SUMIFS(tblSales[Revenue],tblSales[Order ID],tblSales[[#This Row],[Order ID]]),"")</f>
        <v>396.99</v>
      </c>
      <c r="P44" t="str">
        <f>TEXT(tblSales[[#This Row],[Date]],"ddd")</f>
        <v>Wed</v>
      </c>
      <c r="Q44">
        <f>1/COUNTIF(tblSales[Order ID],tblSales[[#This Row],[Order ID]])</f>
        <v>0.5</v>
      </c>
    </row>
    <row r="45" spans="1:17" x14ac:dyDescent="0.25">
      <c r="A45">
        <v>201913</v>
      </c>
      <c r="B45" s="5">
        <v>45483</v>
      </c>
      <c r="C45">
        <v>125487</v>
      </c>
      <c r="D45">
        <v>200549</v>
      </c>
      <c r="E45" t="s">
        <v>95</v>
      </c>
      <c r="F45" t="s">
        <v>94</v>
      </c>
      <c r="G45">
        <v>1</v>
      </c>
      <c r="H45" s="22">
        <v>18.989999999999998</v>
      </c>
      <c r="I45" t="s">
        <v>93</v>
      </c>
      <c r="J45" t="s">
        <v>6</v>
      </c>
      <c r="K45" s="23" t="s">
        <v>6</v>
      </c>
      <c r="L45" s="22">
        <v>0</v>
      </c>
      <c r="M45" s="24">
        <v>18.989999999999998</v>
      </c>
      <c r="N45">
        <f ca="1">IF(LEFT(tblSales[[#This Row],[Category]],1)="A",RANDBETWEEN(1,4),RANDBETWEEN(2,7))</f>
        <v>3</v>
      </c>
      <c r="O45" s="24" t="str">
        <f>IF(COUNTIF($A$2:A45,A45)=1,SUMIFS(tblSales[Revenue],tblSales[Order ID],tblSales[[#This Row],[Order ID]]),"")</f>
        <v/>
      </c>
      <c r="P45" t="str">
        <f>TEXT(tblSales[[#This Row],[Date]],"ddd")</f>
        <v>Wed</v>
      </c>
      <c r="Q45">
        <f>1/COUNTIF(tblSales[Order ID],tblSales[[#This Row],[Order ID]])</f>
        <v>0.5</v>
      </c>
    </row>
    <row r="46" spans="1:17" x14ac:dyDescent="0.25">
      <c r="A46">
        <v>201914</v>
      </c>
      <c r="B46" s="5">
        <v>45483</v>
      </c>
      <c r="C46">
        <v>103523</v>
      </c>
      <c r="D46">
        <v>100250</v>
      </c>
      <c r="E46" t="s">
        <v>98</v>
      </c>
      <c r="F46" t="s">
        <v>51</v>
      </c>
      <c r="G46">
        <v>3</v>
      </c>
      <c r="H46" s="22">
        <v>189</v>
      </c>
      <c r="I46" t="s">
        <v>93</v>
      </c>
      <c r="J46" t="s">
        <v>6</v>
      </c>
      <c r="K46" s="23" t="s">
        <v>6</v>
      </c>
      <c r="L46" s="22">
        <v>0</v>
      </c>
      <c r="M46" s="24">
        <v>567</v>
      </c>
      <c r="N46">
        <f ca="1">IF(LEFT(tblSales[[#This Row],[Category]],1)="A",RANDBETWEEN(1,4),RANDBETWEEN(2,7))</f>
        <v>7</v>
      </c>
      <c r="O46" s="24">
        <f>IF(COUNTIF($A$2:A46,A46)=1,SUMIFS(tblSales[Revenue],tblSales[Order ID],tblSales[[#This Row],[Order ID]]),"")</f>
        <v>585.99</v>
      </c>
      <c r="P46" t="str">
        <f>TEXT(tblSales[[#This Row],[Date]],"ddd")</f>
        <v>Wed</v>
      </c>
      <c r="Q46">
        <f>1/COUNTIF(tblSales[Order ID],tblSales[[#This Row],[Order ID]])</f>
        <v>0.5</v>
      </c>
    </row>
    <row r="47" spans="1:17" x14ac:dyDescent="0.25">
      <c r="A47">
        <v>201914</v>
      </c>
      <c r="B47" s="5">
        <v>45483</v>
      </c>
      <c r="C47">
        <v>103523</v>
      </c>
      <c r="D47">
        <v>200549</v>
      </c>
      <c r="E47" t="s">
        <v>95</v>
      </c>
      <c r="F47" t="s">
        <v>94</v>
      </c>
      <c r="G47">
        <v>1</v>
      </c>
      <c r="H47" s="22">
        <v>18.989999999999998</v>
      </c>
      <c r="I47" t="s">
        <v>93</v>
      </c>
      <c r="J47" t="s">
        <v>6</v>
      </c>
      <c r="K47" s="23" t="s">
        <v>6</v>
      </c>
      <c r="L47" s="22">
        <v>0</v>
      </c>
      <c r="M47" s="24">
        <v>18.989999999999998</v>
      </c>
      <c r="N47">
        <f ca="1">IF(LEFT(tblSales[[#This Row],[Category]],1)="A",RANDBETWEEN(1,4),RANDBETWEEN(2,7))</f>
        <v>3</v>
      </c>
      <c r="O47" s="24" t="str">
        <f>IF(COUNTIF($A$2:A47,A47)=1,SUMIFS(tblSales[Revenue],tblSales[Order ID],tblSales[[#This Row],[Order ID]]),"")</f>
        <v/>
      </c>
      <c r="P47" t="str">
        <f>TEXT(tblSales[[#This Row],[Date]],"ddd")</f>
        <v>Wed</v>
      </c>
      <c r="Q47">
        <f>1/COUNTIF(tblSales[Order ID],tblSales[[#This Row],[Order ID]])</f>
        <v>0.5</v>
      </c>
    </row>
    <row r="48" spans="1:17" x14ac:dyDescent="0.25">
      <c r="A48">
        <v>201915</v>
      </c>
      <c r="B48" s="5">
        <v>45483</v>
      </c>
      <c r="C48">
        <v>108247</v>
      </c>
      <c r="D48">
        <v>100250</v>
      </c>
      <c r="E48" t="s">
        <v>98</v>
      </c>
      <c r="F48" t="s">
        <v>51</v>
      </c>
      <c r="G48">
        <v>2</v>
      </c>
      <c r="H48" s="22">
        <v>189</v>
      </c>
      <c r="I48" t="s">
        <v>93</v>
      </c>
      <c r="J48" t="s">
        <v>6</v>
      </c>
      <c r="K48" s="23" t="s">
        <v>6</v>
      </c>
      <c r="L48" s="22">
        <v>0</v>
      </c>
      <c r="M48" s="24">
        <v>378</v>
      </c>
      <c r="N48">
        <f ca="1">IF(LEFT(tblSales[[#This Row],[Category]],1)="A",RANDBETWEEN(1,4),RANDBETWEEN(2,7))</f>
        <v>4</v>
      </c>
      <c r="O48" s="24">
        <f>IF(COUNTIF($A$2:A48,A48)=1,SUMIFS(tblSales[Revenue],tblSales[Order ID],tblSales[[#This Row],[Order ID]]),"")</f>
        <v>399.99</v>
      </c>
      <c r="P48" t="str">
        <f>TEXT(tblSales[[#This Row],[Date]],"ddd")</f>
        <v>Wed</v>
      </c>
      <c r="Q48">
        <f>1/COUNTIF(tblSales[Order ID],tblSales[[#This Row],[Order ID]])</f>
        <v>0.5</v>
      </c>
    </row>
    <row r="49" spans="1:17" x14ac:dyDescent="0.25">
      <c r="A49">
        <v>201915</v>
      </c>
      <c r="B49" s="5">
        <v>45483</v>
      </c>
      <c r="C49">
        <v>108247</v>
      </c>
      <c r="D49">
        <v>300191</v>
      </c>
      <c r="E49" t="s">
        <v>92</v>
      </c>
      <c r="F49" t="s">
        <v>103</v>
      </c>
      <c r="G49">
        <v>1</v>
      </c>
      <c r="H49" s="22">
        <v>21.99</v>
      </c>
      <c r="I49" t="s">
        <v>93</v>
      </c>
      <c r="J49" t="s">
        <v>6</v>
      </c>
      <c r="K49" s="23" t="s">
        <v>6</v>
      </c>
      <c r="L49" s="22">
        <v>0</v>
      </c>
      <c r="M49" s="24">
        <v>21.99</v>
      </c>
      <c r="N49">
        <f ca="1">IF(LEFT(tblSales[[#This Row],[Category]],1)="A",RANDBETWEEN(1,4),RANDBETWEEN(2,7))</f>
        <v>3</v>
      </c>
      <c r="O49" s="24" t="str">
        <f>IF(COUNTIF($A$2:A49,A49)=1,SUMIFS(tblSales[Revenue],tblSales[Order ID],tblSales[[#This Row],[Order ID]]),"")</f>
        <v/>
      </c>
      <c r="P49" t="str">
        <f>TEXT(tblSales[[#This Row],[Date]],"ddd")</f>
        <v>Wed</v>
      </c>
      <c r="Q49">
        <f>1/COUNTIF(tblSales[Order ID],tblSales[[#This Row],[Order ID]])</f>
        <v>0.5</v>
      </c>
    </row>
    <row r="50" spans="1:17" x14ac:dyDescent="0.25">
      <c r="A50">
        <v>201916</v>
      </c>
      <c r="B50" s="5">
        <v>45492</v>
      </c>
      <c r="C50">
        <v>123744</v>
      </c>
      <c r="D50">
        <v>300185</v>
      </c>
      <c r="E50" t="s">
        <v>92</v>
      </c>
      <c r="F50" t="s">
        <v>101</v>
      </c>
      <c r="G50">
        <v>1</v>
      </c>
      <c r="H50" s="22">
        <v>29.99</v>
      </c>
      <c r="I50" t="s">
        <v>93</v>
      </c>
      <c r="J50" t="s">
        <v>6</v>
      </c>
      <c r="K50" s="23" t="s">
        <v>6</v>
      </c>
      <c r="L50" s="22">
        <v>0</v>
      </c>
      <c r="M50" s="24">
        <v>29.99</v>
      </c>
      <c r="N50">
        <f ca="1">IF(LEFT(tblSales[[#This Row],[Category]],1)="A",RANDBETWEEN(1,4),RANDBETWEEN(2,7))</f>
        <v>1</v>
      </c>
      <c r="O50" s="24">
        <f>IF(COUNTIF($A$2:A50,A50)=1,SUMIFS(tblSales[Revenue],tblSales[Order ID],tblSales[[#This Row],[Order ID]]),"")</f>
        <v>1736.95</v>
      </c>
      <c r="P50" t="str">
        <f>TEXT(tblSales[[#This Row],[Date]],"ddd")</f>
        <v>Fri</v>
      </c>
      <c r="Q50">
        <f>1/COUNTIF(tblSales[Order ID],tblSales[[#This Row],[Order ID]])</f>
        <v>0.2</v>
      </c>
    </row>
    <row r="51" spans="1:17" x14ac:dyDescent="0.25">
      <c r="A51">
        <v>201916</v>
      </c>
      <c r="B51" s="5">
        <v>45492</v>
      </c>
      <c r="C51">
        <v>123744</v>
      </c>
      <c r="D51">
        <v>300185</v>
      </c>
      <c r="E51" t="s">
        <v>92</v>
      </c>
      <c r="F51" t="s">
        <v>101</v>
      </c>
      <c r="G51">
        <v>2</v>
      </c>
      <c r="H51" s="22">
        <v>29.99</v>
      </c>
      <c r="I51" t="s">
        <v>93</v>
      </c>
      <c r="J51" t="s">
        <v>6</v>
      </c>
      <c r="K51" s="23" t="s">
        <v>6</v>
      </c>
      <c r="L51" s="22">
        <v>0</v>
      </c>
      <c r="M51" s="24">
        <v>59.98</v>
      </c>
      <c r="N51">
        <f ca="1">IF(LEFT(tblSales[[#This Row],[Category]],1)="A",RANDBETWEEN(1,4),RANDBETWEEN(2,7))</f>
        <v>3</v>
      </c>
      <c r="O51" s="24" t="str">
        <f>IF(COUNTIF($A$2:A51,A51)=1,SUMIFS(tblSales[Revenue],tblSales[Order ID],tblSales[[#This Row],[Order ID]]),"")</f>
        <v/>
      </c>
      <c r="P51" t="str">
        <f>TEXT(tblSales[[#This Row],[Date]],"ddd")</f>
        <v>Fri</v>
      </c>
      <c r="Q51">
        <f>1/COUNTIF(tblSales[Order ID],tblSales[[#This Row],[Order ID]])</f>
        <v>0.2</v>
      </c>
    </row>
    <row r="52" spans="1:17" x14ac:dyDescent="0.25">
      <c r="A52">
        <v>201916</v>
      </c>
      <c r="B52" s="5">
        <v>45492</v>
      </c>
      <c r="C52">
        <v>123744</v>
      </c>
      <c r="D52">
        <v>100254</v>
      </c>
      <c r="E52" t="s">
        <v>98</v>
      </c>
      <c r="F52" t="s">
        <v>35</v>
      </c>
      <c r="G52">
        <v>2</v>
      </c>
      <c r="H52" s="22">
        <v>799</v>
      </c>
      <c r="I52" t="s">
        <v>93</v>
      </c>
      <c r="J52" t="s">
        <v>6</v>
      </c>
      <c r="K52" s="23" t="s">
        <v>6</v>
      </c>
      <c r="L52" s="22">
        <v>0</v>
      </c>
      <c r="M52" s="24">
        <v>1598</v>
      </c>
      <c r="N52">
        <f ca="1">IF(LEFT(tblSales[[#This Row],[Category]],1)="A",RANDBETWEEN(1,4),RANDBETWEEN(2,7))</f>
        <v>6</v>
      </c>
      <c r="O52" s="24" t="str">
        <f>IF(COUNTIF($A$2:A52,A52)=1,SUMIFS(tblSales[Revenue],tblSales[Order ID],tblSales[[#This Row],[Order ID]]),"")</f>
        <v/>
      </c>
      <c r="P52" t="str">
        <f>TEXT(tblSales[[#This Row],[Date]],"ddd")</f>
        <v>Fri</v>
      </c>
      <c r="Q52">
        <f>1/COUNTIF(tblSales[Order ID],tblSales[[#This Row],[Order ID]])</f>
        <v>0.2</v>
      </c>
    </row>
    <row r="53" spans="1:17" x14ac:dyDescent="0.25">
      <c r="A53">
        <v>201916</v>
      </c>
      <c r="B53" s="5">
        <v>45492</v>
      </c>
      <c r="C53">
        <v>123744</v>
      </c>
      <c r="D53">
        <v>300185</v>
      </c>
      <c r="E53" t="s">
        <v>92</v>
      </c>
      <c r="F53" t="s">
        <v>101</v>
      </c>
      <c r="G53">
        <v>1</v>
      </c>
      <c r="H53" s="22">
        <v>29.99</v>
      </c>
      <c r="I53" t="s">
        <v>93</v>
      </c>
      <c r="J53" t="s">
        <v>6</v>
      </c>
      <c r="K53" s="23" t="s">
        <v>6</v>
      </c>
      <c r="L53" s="22">
        <v>0</v>
      </c>
      <c r="M53" s="24">
        <v>29.99</v>
      </c>
      <c r="N53">
        <f ca="1">IF(LEFT(tblSales[[#This Row],[Category]],1)="A",RANDBETWEEN(1,4),RANDBETWEEN(2,7))</f>
        <v>3</v>
      </c>
      <c r="O53" s="24" t="str">
        <f>IF(COUNTIF($A$2:A53,A53)=1,SUMIFS(tblSales[Revenue],tblSales[Order ID],tblSales[[#This Row],[Order ID]]),"")</f>
        <v/>
      </c>
      <c r="P53" t="str">
        <f>TEXT(tblSales[[#This Row],[Date]],"ddd")</f>
        <v>Fri</v>
      </c>
      <c r="Q53">
        <f>1/COUNTIF(tblSales[Order ID],tblSales[[#This Row],[Order ID]])</f>
        <v>0.2</v>
      </c>
    </row>
    <row r="54" spans="1:17" x14ac:dyDescent="0.25">
      <c r="A54">
        <v>201916</v>
      </c>
      <c r="B54" s="5">
        <v>45492</v>
      </c>
      <c r="C54">
        <v>123744</v>
      </c>
      <c r="D54">
        <v>200558</v>
      </c>
      <c r="E54" t="s">
        <v>95</v>
      </c>
      <c r="F54" t="s">
        <v>105</v>
      </c>
      <c r="G54">
        <v>1</v>
      </c>
      <c r="H54" s="22">
        <v>18.989999999999998</v>
      </c>
      <c r="I54" t="s">
        <v>93</v>
      </c>
      <c r="J54" t="s">
        <v>6</v>
      </c>
      <c r="K54" s="23" t="s">
        <v>6</v>
      </c>
      <c r="L54" s="22">
        <v>0</v>
      </c>
      <c r="M54" s="24">
        <v>18.989999999999998</v>
      </c>
      <c r="N54">
        <f ca="1">IF(LEFT(tblSales[[#This Row],[Category]],1)="A",RANDBETWEEN(1,4),RANDBETWEEN(2,7))</f>
        <v>3</v>
      </c>
      <c r="O54" s="24" t="str">
        <f>IF(COUNTIF($A$2:A54,A54)=1,SUMIFS(tblSales[Revenue],tblSales[Order ID],tblSales[[#This Row],[Order ID]]),"")</f>
        <v/>
      </c>
      <c r="P54" t="str">
        <f>TEXT(tblSales[[#This Row],[Date]],"ddd")</f>
        <v>Fri</v>
      </c>
      <c r="Q54">
        <f>1/COUNTIF(tblSales[Order ID],tblSales[[#This Row],[Order ID]])</f>
        <v>0.2</v>
      </c>
    </row>
    <row r="55" spans="1:17" x14ac:dyDescent="0.25">
      <c r="A55">
        <v>201917</v>
      </c>
      <c r="B55" s="5">
        <v>45482</v>
      </c>
      <c r="C55">
        <v>122370</v>
      </c>
      <c r="D55">
        <v>200549</v>
      </c>
      <c r="E55" t="s">
        <v>95</v>
      </c>
      <c r="F55" t="s">
        <v>94</v>
      </c>
      <c r="G55">
        <v>1</v>
      </c>
      <c r="H55" s="22">
        <v>18.989999999999998</v>
      </c>
      <c r="I55" t="s">
        <v>93</v>
      </c>
      <c r="J55" t="s">
        <v>6</v>
      </c>
      <c r="K55" s="23" t="s">
        <v>6</v>
      </c>
      <c r="L55" s="22">
        <v>0</v>
      </c>
      <c r="M55" s="24">
        <v>18.989999999999998</v>
      </c>
      <c r="N55">
        <f ca="1">IF(LEFT(tblSales[[#This Row],[Category]],1)="A",RANDBETWEEN(1,4),RANDBETWEEN(2,7))</f>
        <v>4</v>
      </c>
      <c r="O55" s="24">
        <f>IF(COUNTIF($A$2:A55,A55)=1,SUMIFS(tblSales[Revenue],tblSales[Order ID],tblSales[[#This Row],[Order ID]]),"")</f>
        <v>18.989999999999998</v>
      </c>
      <c r="P55" t="str">
        <f>TEXT(tblSales[[#This Row],[Date]],"ddd")</f>
        <v>Tue</v>
      </c>
      <c r="Q55">
        <f>1/COUNTIF(tblSales[Order ID],tblSales[[#This Row],[Order ID]])</f>
        <v>1</v>
      </c>
    </row>
    <row r="56" spans="1:17" x14ac:dyDescent="0.25">
      <c r="A56">
        <v>201918</v>
      </c>
      <c r="B56" s="5">
        <v>45492</v>
      </c>
      <c r="C56">
        <v>121115</v>
      </c>
      <c r="D56">
        <v>200549</v>
      </c>
      <c r="E56" t="s">
        <v>95</v>
      </c>
      <c r="F56" t="s">
        <v>94</v>
      </c>
      <c r="G56">
        <v>1</v>
      </c>
      <c r="H56" s="22">
        <v>18.989999999999998</v>
      </c>
      <c r="I56" t="s">
        <v>93</v>
      </c>
      <c r="J56" t="s">
        <v>6</v>
      </c>
      <c r="K56" s="23" t="s">
        <v>6</v>
      </c>
      <c r="L56" s="22">
        <v>0</v>
      </c>
      <c r="M56" s="24">
        <v>18.989999999999998</v>
      </c>
      <c r="N56">
        <f ca="1">IF(LEFT(tblSales[[#This Row],[Category]],1)="A",RANDBETWEEN(1,4),RANDBETWEEN(2,7))</f>
        <v>2</v>
      </c>
      <c r="O56" s="24">
        <f>IF(COUNTIF($A$2:A56,A56)=1,SUMIFS(tblSales[Revenue],tblSales[Order ID],tblSales[[#This Row],[Order ID]]),"")</f>
        <v>18.989999999999998</v>
      </c>
      <c r="P56" t="str">
        <f>TEXT(tblSales[[#This Row],[Date]],"ddd")</f>
        <v>Fri</v>
      </c>
      <c r="Q56">
        <f>1/COUNTIF(tblSales[Order ID],tblSales[[#This Row],[Order ID]])</f>
        <v>1</v>
      </c>
    </row>
    <row r="57" spans="1:17" x14ac:dyDescent="0.25">
      <c r="A57">
        <v>201919</v>
      </c>
      <c r="B57" s="5">
        <v>45492</v>
      </c>
      <c r="C57">
        <v>112988</v>
      </c>
      <c r="D57">
        <v>200552</v>
      </c>
      <c r="E57" t="s">
        <v>95</v>
      </c>
      <c r="F57" t="s">
        <v>108</v>
      </c>
      <c r="G57">
        <v>1</v>
      </c>
      <c r="H57" s="22">
        <v>49.99</v>
      </c>
      <c r="I57" t="s">
        <v>93</v>
      </c>
      <c r="J57" t="s">
        <v>6</v>
      </c>
      <c r="K57" s="23" t="s">
        <v>6</v>
      </c>
      <c r="L57" s="22">
        <v>0</v>
      </c>
      <c r="M57" s="24">
        <v>49.99</v>
      </c>
      <c r="N57">
        <f ca="1">IF(LEFT(tblSales[[#This Row],[Category]],1)="A",RANDBETWEEN(1,4),RANDBETWEEN(2,7))</f>
        <v>2</v>
      </c>
      <c r="O57" s="24">
        <f>IF(COUNTIF($A$2:A57,A57)=1,SUMIFS(tblSales[Revenue],tblSales[Order ID],tblSales[[#This Row],[Order ID]]),"")</f>
        <v>49.99</v>
      </c>
      <c r="P57" t="str">
        <f>TEXT(tblSales[[#This Row],[Date]],"ddd")</f>
        <v>Fri</v>
      </c>
      <c r="Q57">
        <f>1/COUNTIF(tblSales[Order ID],tblSales[[#This Row],[Order ID]])</f>
        <v>1</v>
      </c>
    </row>
    <row r="58" spans="1:17" x14ac:dyDescent="0.25">
      <c r="A58">
        <v>201920</v>
      </c>
      <c r="B58" s="5">
        <v>45492</v>
      </c>
      <c r="C58">
        <v>110914</v>
      </c>
      <c r="D58">
        <v>300191</v>
      </c>
      <c r="E58" t="s">
        <v>92</v>
      </c>
      <c r="F58" t="s">
        <v>103</v>
      </c>
      <c r="G58">
        <v>1</v>
      </c>
      <c r="H58" s="22">
        <v>21.99</v>
      </c>
      <c r="I58" t="s">
        <v>93</v>
      </c>
      <c r="J58" t="s">
        <v>6</v>
      </c>
      <c r="K58" s="23" t="s">
        <v>6</v>
      </c>
      <c r="L58" s="22">
        <v>0</v>
      </c>
      <c r="M58" s="24">
        <v>21.99</v>
      </c>
      <c r="N58">
        <f ca="1">IF(LEFT(tblSales[[#This Row],[Category]],1)="A",RANDBETWEEN(1,4),RANDBETWEEN(2,7))</f>
        <v>3</v>
      </c>
      <c r="O58" s="24">
        <f>IF(COUNTIF($A$2:A58,A58)=1,SUMIFS(tblSales[Revenue],tblSales[Order ID],tblSales[[#This Row],[Order ID]]),"")</f>
        <v>3943.93</v>
      </c>
      <c r="P58" t="str">
        <f>TEXT(tblSales[[#This Row],[Date]],"ddd")</f>
        <v>Fri</v>
      </c>
      <c r="Q58">
        <f>1/COUNTIF(tblSales[Order ID],tblSales[[#This Row],[Order ID]])</f>
        <v>0.16666666666666666</v>
      </c>
    </row>
    <row r="59" spans="1:17" x14ac:dyDescent="0.25">
      <c r="A59">
        <v>201920</v>
      </c>
      <c r="B59" s="5">
        <v>45492</v>
      </c>
      <c r="C59">
        <v>110914</v>
      </c>
      <c r="D59">
        <v>200549</v>
      </c>
      <c r="E59" t="s">
        <v>95</v>
      </c>
      <c r="F59" t="s">
        <v>94</v>
      </c>
      <c r="G59">
        <v>3</v>
      </c>
      <c r="H59" s="22">
        <v>18.989999999999998</v>
      </c>
      <c r="I59" t="s">
        <v>93</v>
      </c>
      <c r="J59" t="s">
        <v>6</v>
      </c>
      <c r="K59" s="23" t="s">
        <v>6</v>
      </c>
      <c r="L59" s="22">
        <v>0</v>
      </c>
      <c r="M59" s="24">
        <v>56.97</v>
      </c>
      <c r="N59">
        <f ca="1">IF(LEFT(tblSales[[#This Row],[Category]],1)="A",RANDBETWEEN(1,4),RANDBETWEEN(2,7))</f>
        <v>3</v>
      </c>
      <c r="O59" s="24" t="str">
        <f>IF(COUNTIF($A$2:A59,A59)=1,SUMIFS(tblSales[Revenue],tblSales[Order ID],tblSales[[#This Row],[Order ID]]),"")</f>
        <v/>
      </c>
      <c r="P59" t="str">
        <f>TEXT(tblSales[[#This Row],[Date]],"ddd")</f>
        <v>Fri</v>
      </c>
      <c r="Q59">
        <f>1/COUNTIF(tblSales[Order ID],tblSales[[#This Row],[Order ID]])</f>
        <v>0.16666666666666666</v>
      </c>
    </row>
    <row r="60" spans="1:17" x14ac:dyDescent="0.25">
      <c r="A60">
        <v>201920</v>
      </c>
      <c r="B60" s="5">
        <v>45492</v>
      </c>
      <c r="C60">
        <v>110914</v>
      </c>
      <c r="D60">
        <v>100256</v>
      </c>
      <c r="E60" t="s">
        <v>98</v>
      </c>
      <c r="F60" t="s">
        <v>54</v>
      </c>
      <c r="G60">
        <v>2</v>
      </c>
      <c r="H60" s="22">
        <v>1499</v>
      </c>
      <c r="I60" t="s">
        <v>93</v>
      </c>
      <c r="J60" t="s">
        <v>6</v>
      </c>
      <c r="K60" s="23" t="s">
        <v>6</v>
      </c>
      <c r="L60" s="22">
        <v>0</v>
      </c>
      <c r="M60" s="24">
        <v>2998</v>
      </c>
      <c r="N60">
        <f ca="1">IF(LEFT(tblSales[[#This Row],[Category]],1)="A",RANDBETWEEN(1,4),RANDBETWEEN(2,7))</f>
        <v>6</v>
      </c>
      <c r="O60" s="24" t="str">
        <f>IF(COUNTIF($A$2:A60,A60)=1,SUMIFS(tblSales[Revenue],tblSales[Order ID],tblSales[[#This Row],[Order ID]]),"")</f>
        <v/>
      </c>
      <c r="P60" t="str">
        <f>TEXT(tblSales[[#This Row],[Date]],"ddd")</f>
        <v>Fri</v>
      </c>
      <c r="Q60">
        <f>1/COUNTIF(tblSales[Order ID],tblSales[[#This Row],[Order ID]])</f>
        <v>0.16666666666666666</v>
      </c>
    </row>
    <row r="61" spans="1:17" x14ac:dyDescent="0.25">
      <c r="A61">
        <v>201920</v>
      </c>
      <c r="B61" s="5">
        <v>45492</v>
      </c>
      <c r="C61">
        <v>110914</v>
      </c>
      <c r="D61">
        <v>300185</v>
      </c>
      <c r="E61" t="s">
        <v>92</v>
      </c>
      <c r="F61" t="s">
        <v>101</v>
      </c>
      <c r="G61">
        <v>1</v>
      </c>
      <c r="H61" s="22">
        <v>29.99</v>
      </c>
      <c r="I61" t="s">
        <v>93</v>
      </c>
      <c r="J61" t="s">
        <v>6</v>
      </c>
      <c r="K61" s="23" t="s">
        <v>6</v>
      </c>
      <c r="L61" s="22">
        <v>0</v>
      </c>
      <c r="M61" s="24">
        <v>29.99</v>
      </c>
      <c r="N61">
        <f ca="1">IF(LEFT(tblSales[[#This Row],[Category]],1)="A",RANDBETWEEN(1,4),RANDBETWEEN(2,7))</f>
        <v>2</v>
      </c>
      <c r="O61" s="24" t="str">
        <f>IF(COUNTIF($A$2:A61,A61)=1,SUMIFS(tblSales[Revenue],tblSales[Order ID],tblSales[[#This Row],[Order ID]]),"")</f>
        <v/>
      </c>
      <c r="P61" t="str">
        <f>TEXT(tblSales[[#This Row],[Date]],"ddd")</f>
        <v>Fri</v>
      </c>
      <c r="Q61">
        <f>1/COUNTIF(tblSales[Order ID],tblSales[[#This Row],[Order ID]])</f>
        <v>0.16666666666666666</v>
      </c>
    </row>
    <row r="62" spans="1:17" x14ac:dyDescent="0.25">
      <c r="A62">
        <v>201920</v>
      </c>
      <c r="B62" s="5">
        <v>45492</v>
      </c>
      <c r="C62">
        <v>110914</v>
      </c>
      <c r="D62">
        <v>200549</v>
      </c>
      <c r="E62" t="s">
        <v>95</v>
      </c>
      <c r="F62" t="s">
        <v>94</v>
      </c>
      <c r="G62">
        <v>2</v>
      </c>
      <c r="H62" s="22">
        <v>18.989999999999998</v>
      </c>
      <c r="I62" t="s">
        <v>93</v>
      </c>
      <c r="J62" t="s">
        <v>6</v>
      </c>
      <c r="K62" s="23" t="s">
        <v>6</v>
      </c>
      <c r="L62" s="22">
        <v>0</v>
      </c>
      <c r="M62" s="24">
        <v>37.979999999999997</v>
      </c>
      <c r="N62">
        <f ca="1">IF(LEFT(tblSales[[#This Row],[Category]],1)="A",RANDBETWEEN(1,4),RANDBETWEEN(2,7))</f>
        <v>4</v>
      </c>
      <c r="O62" s="24" t="str">
        <f>IF(COUNTIF($A$2:A62,A62)=1,SUMIFS(tblSales[Revenue],tblSales[Order ID],tblSales[[#This Row],[Order ID]]),"")</f>
        <v/>
      </c>
      <c r="P62" t="str">
        <f>TEXT(tblSales[[#This Row],[Date]],"ddd")</f>
        <v>Fri</v>
      </c>
      <c r="Q62">
        <f>1/COUNTIF(tblSales[Order ID],tblSales[[#This Row],[Order ID]])</f>
        <v>0.16666666666666666</v>
      </c>
    </row>
    <row r="63" spans="1:17" x14ac:dyDescent="0.25">
      <c r="A63">
        <v>201920</v>
      </c>
      <c r="B63" s="5">
        <v>45492</v>
      </c>
      <c r="C63">
        <v>110914</v>
      </c>
      <c r="D63">
        <v>100254</v>
      </c>
      <c r="E63" t="s">
        <v>98</v>
      </c>
      <c r="F63" t="s">
        <v>35</v>
      </c>
      <c r="G63">
        <v>1</v>
      </c>
      <c r="H63" s="22">
        <v>799</v>
      </c>
      <c r="I63" t="s">
        <v>93</v>
      </c>
      <c r="J63" t="s">
        <v>6</v>
      </c>
      <c r="K63" s="23" t="s">
        <v>6</v>
      </c>
      <c r="L63" s="22">
        <v>0</v>
      </c>
      <c r="M63" s="24">
        <v>799</v>
      </c>
      <c r="N63">
        <f ca="1">IF(LEFT(tblSales[[#This Row],[Category]],1)="A",RANDBETWEEN(1,4),RANDBETWEEN(2,7))</f>
        <v>5</v>
      </c>
      <c r="O63" s="24" t="str">
        <f>IF(COUNTIF($A$2:A63,A63)=1,SUMIFS(tblSales[Revenue],tblSales[Order ID],tblSales[[#This Row],[Order ID]]),"")</f>
        <v/>
      </c>
      <c r="P63" t="str">
        <f>TEXT(tblSales[[#This Row],[Date]],"ddd")</f>
        <v>Fri</v>
      </c>
      <c r="Q63">
        <f>1/COUNTIF(tblSales[Order ID],tblSales[[#This Row],[Order ID]])</f>
        <v>0.16666666666666666</v>
      </c>
    </row>
    <row r="64" spans="1:17" x14ac:dyDescent="0.25">
      <c r="A64">
        <v>201921</v>
      </c>
      <c r="B64" s="5">
        <v>45492</v>
      </c>
      <c r="C64">
        <v>117258</v>
      </c>
      <c r="D64">
        <v>100250</v>
      </c>
      <c r="E64" t="s">
        <v>98</v>
      </c>
      <c r="F64" t="s">
        <v>51</v>
      </c>
      <c r="G64">
        <v>2</v>
      </c>
      <c r="H64" s="22">
        <v>189</v>
      </c>
      <c r="I64" t="s">
        <v>93</v>
      </c>
      <c r="J64" t="s">
        <v>6</v>
      </c>
      <c r="K64" s="23" t="s">
        <v>6</v>
      </c>
      <c r="L64" s="22">
        <v>0</v>
      </c>
      <c r="M64" s="24">
        <v>378</v>
      </c>
      <c r="N64">
        <f ca="1">IF(LEFT(tblSales[[#This Row],[Category]],1)="A",RANDBETWEEN(1,4),RANDBETWEEN(2,7))</f>
        <v>2</v>
      </c>
      <c r="O64" s="24">
        <f>IF(COUNTIF($A$2:A64,A64)=1,SUMIFS(tblSales[Revenue],tblSales[Order ID],tblSales[[#This Row],[Order ID]]),"")</f>
        <v>378</v>
      </c>
      <c r="P64" t="str">
        <f>TEXT(tblSales[[#This Row],[Date]],"ddd")</f>
        <v>Fri</v>
      </c>
      <c r="Q64">
        <f>1/COUNTIF(tblSales[Order ID],tblSales[[#This Row],[Order ID]])</f>
        <v>1</v>
      </c>
    </row>
    <row r="65" spans="1:17" x14ac:dyDescent="0.25">
      <c r="A65">
        <v>201922</v>
      </c>
      <c r="B65" s="5">
        <v>45492</v>
      </c>
      <c r="C65">
        <v>125069</v>
      </c>
      <c r="D65">
        <v>200549</v>
      </c>
      <c r="E65" t="s">
        <v>95</v>
      </c>
      <c r="F65" t="s">
        <v>94</v>
      </c>
      <c r="G65">
        <v>1</v>
      </c>
      <c r="H65" s="22">
        <v>18.989999999999998</v>
      </c>
      <c r="I65" t="s">
        <v>18</v>
      </c>
      <c r="J65" t="s">
        <v>104</v>
      </c>
      <c r="K65" s="23">
        <v>0.15</v>
      </c>
      <c r="L65" s="22">
        <v>2.8484999999999996</v>
      </c>
      <c r="M65" s="24">
        <v>16.141500000000001</v>
      </c>
      <c r="N65">
        <f ca="1">IF(LEFT(tblSales[[#This Row],[Category]],1)="A",RANDBETWEEN(1,4),RANDBETWEEN(2,7))</f>
        <v>2</v>
      </c>
      <c r="O65" s="24">
        <f>IF(COUNTIF($A$2:A65,A65)=1,SUMIFS(tblSales[Revenue],tblSales[Order ID],tblSales[[#This Row],[Order ID]]),"")</f>
        <v>695.29149999999993</v>
      </c>
      <c r="P65" t="str">
        <f>TEXT(tblSales[[#This Row],[Date]],"ddd")</f>
        <v>Fri</v>
      </c>
      <c r="Q65">
        <f>1/COUNTIF(tblSales[Order ID],tblSales[[#This Row],[Order ID]])</f>
        <v>0.5</v>
      </c>
    </row>
    <row r="66" spans="1:17" x14ac:dyDescent="0.25">
      <c r="A66">
        <v>201922</v>
      </c>
      <c r="B66" s="5">
        <v>45492</v>
      </c>
      <c r="C66">
        <v>125069</v>
      </c>
      <c r="D66">
        <v>100254</v>
      </c>
      <c r="E66" t="s">
        <v>98</v>
      </c>
      <c r="F66" t="s">
        <v>35</v>
      </c>
      <c r="G66">
        <v>1</v>
      </c>
      <c r="H66" s="22">
        <v>799</v>
      </c>
      <c r="I66" t="s">
        <v>18</v>
      </c>
      <c r="J66" t="s">
        <v>104</v>
      </c>
      <c r="K66" s="23">
        <v>0.15</v>
      </c>
      <c r="L66" s="22">
        <v>119.85</v>
      </c>
      <c r="M66" s="24">
        <v>679.15</v>
      </c>
      <c r="N66">
        <f ca="1">IF(LEFT(tblSales[[#This Row],[Category]],1)="A",RANDBETWEEN(1,4),RANDBETWEEN(2,7))</f>
        <v>3</v>
      </c>
      <c r="O66" s="24" t="str">
        <f>IF(COUNTIF($A$2:A66,A66)=1,SUMIFS(tblSales[Revenue],tblSales[Order ID],tblSales[[#This Row],[Order ID]]),"")</f>
        <v/>
      </c>
      <c r="P66" t="str">
        <f>TEXT(tblSales[[#This Row],[Date]],"ddd")</f>
        <v>Fri</v>
      </c>
      <c r="Q66">
        <f>1/COUNTIF(tblSales[Order ID],tblSales[[#This Row],[Order ID]])</f>
        <v>0.5</v>
      </c>
    </row>
    <row r="67" spans="1:17" x14ac:dyDescent="0.25">
      <c r="A67">
        <v>201923</v>
      </c>
      <c r="B67" s="5">
        <v>45485</v>
      </c>
      <c r="C67">
        <v>109303</v>
      </c>
      <c r="D67">
        <v>200550</v>
      </c>
      <c r="E67" t="s">
        <v>95</v>
      </c>
      <c r="F67" t="s">
        <v>109</v>
      </c>
      <c r="G67">
        <v>1</v>
      </c>
      <c r="H67" s="22">
        <v>15.99</v>
      </c>
      <c r="I67" t="s">
        <v>93</v>
      </c>
      <c r="J67" t="s">
        <v>6</v>
      </c>
      <c r="K67" s="23" t="s">
        <v>6</v>
      </c>
      <c r="L67" s="22">
        <v>0</v>
      </c>
      <c r="M67" s="24">
        <v>15.99</v>
      </c>
      <c r="N67">
        <f ca="1">IF(LEFT(tblSales[[#This Row],[Category]],1)="A",RANDBETWEEN(1,4),RANDBETWEEN(2,7))</f>
        <v>1</v>
      </c>
      <c r="O67" s="24">
        <f>IF(COUNTIF($A$2:A67,A67)=1,SUMIFS(tblSales[Revenue],tblSales[Order ID],tblSales[[#This Row],[Order ID]]),"")</f>
        <v>1039.95</v>
      </c>
      <c r="P67" t="str">
        <f>TEXT(tblSales[[#This Row],[Date]],"ddd")</f>
        <v>Fri</v>
      </c>
      <c r="Q67">
        <f>1/COUNTIF(tblSales[Order ID],tblSales[[#This Row],[Order ID]])</f>
        <v>0.25</v>
      </c>
    </row>
    <row r="68" spans="1:17" x14ac:dyDescent="0.25">
      <c r="A68">
        <v>201923</v>
      </c>
      <c r="B68" s="5">
        <v>45485</v>
      </c>
      <c r="C68">
        <v>109303</v>
      </c>
      <c r="D68">
        <v>100254</v>
      </c>
      <c r="E68" t="s">
        <v>98</v>
      </c>
      <c r="F68" t="s">
        <v>35</v>
      </c>
      <c r="G68">
        <v>1</v>
      </c>
      <c r="H68" s="22">
        <v>799</v>
      </c>
      <c r="I68" t="s">
        <v>93</v>
      </c>
      <c r="J68" t="s">
        <v>6</v>
      </c>
      <c r="K68" s="23" t="s">
        <v>6</v>
      </c>
      <c r="L68" s="22">
        <v>0</v>
      </c>
      <c r="M68" s="24">
        <v>799</v>
      </c>
      <c r="N68">
        <f ca="1">IF(LEFT(tblSales[[#This Row],[Category]],1)="A",RANDBETWEEN(1,4),RANDBETWEEN(2,7))</f>
        <v>6</v>
      </c>
      <c r="O68" s="24" t="str">
        <f>IF(COUNTIF($A$2:A68,A68)=1,SUMIFS(tblSales[Revenue],tblSales[Order ID],tblSales[[#This Row],[Order ID]]),"")</f>
        <v/>
      </c>
      <c r="P68" t="str">
        <f>TEXT(tblSales[[#This Row],[Date]],"ddd")</f>
        <v>Fri</v>
      </c>
      <c r="Q68">
        <f>1/COUNTIF(tblSales[Order ID],tblSales[[#This Row],[Order ID]])</f>
        <v>0.25</v>
      </c>
    </row>
    <row r="69" spans="1:17" x14ac:dyDescent="0.25">
      <c r="A69">
        <v>201923</v>
      </c>
      <c r="B69" s="5">
        <v>45485</v>
      </c>
      <c r="C69">
        <v>109303</v>
      </c>
      <c r="D69">
        <v>300185</v>
      </c>
      <c r="E69" t="s">
        <v>92</v>
      </c>
      <c r="F69" t="s">
        <v>101</v>
      </c>
      <c r="G69">
        <v>1</v>
      </c>
      <c r="H69" s="22">
        <v>29.99</v>
      </c>
      <c r="I69" t="s">
        <v>93</v>
      </c>
      <c r="J69" t="s">
        <v>6</v>
      </c>
      <c r="K69" s="23" t="s">
        <v>6</v>
      </c>
      <c r="L69" s="22">
        <v>0</v>
      </c>
      <c r="M69" s="24">
        <v>29.99</v>
      </c>
      <c r="N69">
        <f ca="1">IF(LEFT(tblSales[[#This Row],[Category]],1)="A",RANDBETWEEN(1,4),RANDBETWEEN(2,7))</f>
        <v>4</v>
      </c>
      <c r="O69" s="24" t="str">
        <f>IF(COUNTIF($A$2:A69,A69)=1,SUMIFS(tblSales[Revenue],tblSales[Order ID],tblSales[[#This Row],[Order ID]]),"")</f>
        <v/>
      </c>
      <c r="P69" t="str">
        <f>TEXT(tblSales[[#This Row],[Date]],"ddd")</f>
        <v>Fri</v>
      </c>
      <c r="Q69">
        <f>1/COUNTIF(tblSales[Order ID],tblSales[[#This Row],[Order ID]])</f>
        <v>0.25</v>
      </c>
    </row>
    <row r="70" spans="1:17" x14ac:dyDescent="0.25">
      <c r="A70">
        <v>201923</v>
      </c>
      <c r="B70" s="5">
        <v>45485</v>
      </c>
      <c r="C70">
        <v>109303</v>
      </c>
      <c r="D70">
        <v>200556</v>
      </c>
      <c r="E70" t="s">
        <v>95</v>
      </c>
      <c r="F70" t="s">
        <v>96</v>
      </c>
      <c r="G70">
        <v>3</v>
      </c>
      <c r="H70" s="22">
        <v>64.989999999999995</v>
      </c>
      <c r="I70" t="s">
        <v>93</v>
      </c>
      <c r="J70" t="s">
        <v>6</v>
      </c>
      <c r="K70" s="23" t="s">
        <v>6</v>
      </c>
      <c r="L70" s="22">
        <v>0</v>
      </c>
      <c r="M70" s="24">
        <v>194.96999999999997</v>
      </c>
      <c r="N70">
        <f ca="1">IF(LEFT(tblSales[[#This Row],[Category]],1)="A",RANDBETWEEN(1,4),RANDBETWEEN(2,7))</f>
        <v>2</v>
      </c>
      <c r="O70" s="24" t="str">
        <f>IF(COUNTIF($A$2:A70,A70)=1,SUMIFS(tblSales[Revenue],tblSales[Order ID],tblSales[[#This Row],[Order ID]]),"")</f>
        <v/>
      </c>
      <c r="P70" t="str">
        <f>TEXT(tblSales[[#This Row],[Date]],"ddd")</f>
        <v>Fri</v>
      </c>
      <c r="Q70">
        <f>1/COUNTIF(tblSales[Order ID],tblSales[[#This Row],[Order ID]])</f>
        <v>0.25</v>
      </c>
    </row>
    <row r="71" spans="1:17" x14ac:dyDescent="0.25">
      <c r="A71">
        <v>201924</v>
      </c>
      <c r="B71" s="5">
        <v>45494</v>
      </c>
      <c r="C71">
        <v>128827</v>
      </c>
      <c r="D71">
        <v>300187</v>
      </c>
      <c r="E71" t="s">
        <v>92</v>
      </c>
      <c r="F71" t="s">
        <v>110</v>
      </c>
      <c r="G71">
        <v>1</v>
      </c>
      <c r="H71" s="22">
        <v>54.99</v>
      </c>
      <c r="I71" t="s">
        <v>93</v>
      </c>
      <c r="J71" t="s">
        <v>6</v>
      </c>
      <c r="K71" s="23" t="s">
        <v>6</v>
      </c>
      <c r="L71" s="22">
        <v>0</v>
      </c>
      <c r="M71" s="24">
        <v>54.99</v>
      </c>
      <c r="N71">
        <f ca="1">IF(LEFT(tblSales[[#This Row],[Category]],1)="A",RANDBETWEEN(1,4),RANDBETWEEN(2,7))</f>
        <v>4</v>
      </c>
      <c r="O71" s="24">
        <f>IF(COUNTIF($A$2:A71,A71)=1,SUMIFS(tblSales[Revenue],tblSales[Order ID],tblSales[[#This Row],[Order ID]]),"")</f>
        <v>278.94</v>
      </c>
      <c r="P71" t="str">
        <f>TEXT(tblSales[[#This Row],[Date]],"ddd")</f>
        <v>Sun</v>
      </c>
      <c r="Q71">
        <f>1/COUNTIF(tblSales[Order ID],tblSales[[#This Row],[Order ID]])</f>
        <v>0.25</v>
      </c>
    </row>
    <row r="72" spans="1:17" x14ac:dyDescent="0.25">
      <c r="A72">
        <v>201924</v>
      </c>
      <c r="B72" s="5">
        <v>45494</v>
      </c>
      <c r="C72">
        <v>128827</v>
      </c>
      <c r="D72">
        <v>200559</v>
      </c>
      <c r="E72" t="s">
        <v>95</v>
      </c>
      <c r="F72" t="s">
        <v>97</v>
      </c>
      <c r="G72">
        <v>2</v>
      </c>
      <c r="H72" s="22">
        <v>59.99</v>
      </c>
      <c r="I72" t="s">
        <v>93</v>
      </c>
      <c r="J72" t="s">
        <v>6</v>
      </c>
      <c r="K72" s="23" t="s">
        <v>6</v>
      </c>
      <c r="L72" s="22">
        <v>0</v>
      </c>
      <c r="M72" s="24">
        <v>119.98</v>
      </c>
      <c r="N72">
        <f ca="1">IF(LEFT(tblSales[[#This Row],[Category]],1)="A",RANDBETWEEN(1,4),RANDBETWEEN(2,7))</f>
        <v>3</v>
      </c>
      <c r="O72" s="24" t="str">
        <f>IF(COUNTIF($A$2:A72,A72)=1,SUMIFS(tblSales[Revenue],tblSales[Order ID],tblSales[[#This Row],[Order ID]]),"")</f>
        <v/>
      </c>
      <c r="P72" t="str">
        <f>TEXT(tblSales[[#This Row],[Date]],"ddd")</f>
        <v>Sun</v>
      </c>
      <c r="Q72">
        <f>1/COUNTIF(tblSales[Order ID],tblSales[[#This Row],[Order ID]])</f>
        <v>0.25</v>
      </c>
    </row>
    <row r="73" spans="1:17" x14ac:dyDescent="0.25">
      <c r="A73">
        <v>201924</v>
      </c>
      <c r="B73" s="5">
        <v>45494</v>
      </c>
      <c r="C73">
        <v>128827</v>
      </c>
      <c r="D73">
        <v>200559</v>
      </c>
      <c r="E73" t="s">
        <v>95</v>
      </c>
      <c r="F73" t="s">
        <v>97</v>
      </c>
      <c r="G73">
        <v>1</v>
      </c>
      <c r="H73" s="22">
        <v>59.99</v>
      </c>
      <c r="I73" t="s">
        <v>93</v>
      </c>
      <c r="J73" t="s">
        <v>6</v>
      </c>
      <c r="K73" s="23" t="s">
        <v>6</v>
      </c>
      <c r="L73" s="22">
        <v>0</v>
      </c>
      <c r="M73" s="24">
        <v>59.99</v>
      </c>
      <c r="N73">
        <f ca="1">IF(LEFT(tblSales[[#This Row],[Category]],1)="A",RANDBETWEEN(1,4),RANDBETWEEN(2,7))</f>
        <v>1</v>
      </c>
      <c r="O73" s="24" t="str">
        <f>IF(COUNTIF($A$2:A73,A73)=1,SUMIFS(tblSales[Revenue],tblSales[Order ID],tblSales[[#This Row],[Order ID]]),"")</f>
        <v/>
      </c>
      <c r="P73" t="str">
        <f>TEXT(tblSales[[#This Row],[Date]],"ddd")</f>
        <v>Sun</v>
      </c>
      <c r="Q73">
        <f>1/COUNTIF(tblSales[Order ID],tblSales[[#This Row],[Order ID]])</f>
        <v>0.25</v>
      </c>
    </row>
    <row r="74" spans="1:17" x14ac:dyDescent="0.25">
      <c r="A74">
        <v>201924</v>
      </c>
      <c r="B74" s="5">
        <v>45494</v>
      </c>
      <c r="C74">
        <v>128827</v>
      </c>
      <c r="D74">
        <v>300191</v>
      </c>
      <c r="E74" t="s">
        <v>92</v>
      </c>
      <c r="F74" t="s">
        <v>103</v>
      </c>
      <c r="G74">
        <v>2</v>
      </c>
      <c r="H74" s="22">
        <v>21.99</v>
      </c>
      <c r="I74" t="s">
        <v>93</v>
      </c>
      <c r="J74" t="s">
        <v>6</v>
      </c>
      <c r="K74" s="23" t="s">
        <v>6</v>
      </c>
      <c r="L74" s="22">
        <v>0</v>
      </c>
      <c r="M74" s="24">
        <v>43.98</v>
      </c>
      <c r="N74">
        <f ca="1">IF(LEFT(tblSales[[#This Row],[Category]],1)="A",RANDBETWEEN(1,4),RANDBETWEEN(2,7))</f>
        <v>2</v>
      </c>
      <c r="O74" s="24" t="str">
        <f>IF(COUNTIF($A$2:A74,A74)=1,SUMIFS(tblSales[Revenue],tblSales[Order ID],tblSales[[#This Row],[Order ID]]),"")</f>
        <v/>
      </c>
      <c r="P74" t="str">
        <f>TEXT(tblSales[[#This Row],[Date]],"ddd")</f>
        <v>Sun</v>
      </c>
      <c r="Q74">
        <f>1/COUNTIF(tblSales[Order ID],tblSales[[#This Row],[Order ID]])</f>
        <v>0.25</v>
      </c>
    </row>
    <row r="75" spans="1:17" x14ac:dyDescent="0.25">
      <c r="A75">
        <v>201925</v>
      </c>
      <c r="B75" s="5">
        <v>45486</v>
      </c>
      <c r="C75">
        <v>112270</v>
      </c>
      <c r="D75">
        <v>200559</v>
      </c>
      <c r="E75" t="s">
        <v>95</v>
      </c>
      <c r="F75" t="s">
        <v>97</v>
      </c>
      <c r="G75">
        <v>4</v>
      </c>
      <c r="H75" s="22">
        <v>59.99</v>
      </c>
      <c r="I75" t="s">
        <v>93</v>
      </c>
      <c r="J75" t="s">
        <v>6</v>
      </c>
      <c r="K75" s="23" t="s">
        <v>6</v>
      </c>
      <c r="L75" s="22">
        <v>0</v>
      </c>
      <c r="M75" s="24">
        <v>239.96</v>
      </c>
      <c r="N75">
        <f ca="1">IF(LEFT(tblSales[[#This Row],[Category]],1)="A",RANDBETWEEN(1,4),RANDBETWEEN(2,7))</f>
        <v>1</v>
      </c>
      <c r="O75" s="24">
        <f>IF(COUNTIF($A$2:A75,A75)=1,SUMIFS(tblSales[Revenue],tblSales[Order ID],tblSales[[#This Row],[Order ID]]),"")</f>
        <v>239.96</v>
      </c>
      <c r="P75" t="str">
        <f>TEXT(tblSales[[#This Row],[Date]],"ddd")</f>
        <v>Sat</v>
      </c>
      <c r="Q75">
        <f>1/COUNTIF(tblSales[Order ID],tblSales[[#This Row],[Order ID]])</f>
        <v>1</v>
      </c>
    </row>
    <row r="76" spans="1:17" x14ac:dyDescent="0.25">
      <c r="A76">
        <v>201926</v>
      </c>
      <c r="B76" s="5">
        <v>45484</v>
      </c>
      <c r="C76">
        <v>103744</v>
      </c>
      <c r="D76">
        <v>100254</v>
      </c>
      <c r="E76" t="s">
        <v>98</v>
      </c>
      <c r="F76" t="s">
        <v>35</v>
      </c>
      <c r="G76">
        <v>1</v>
      </c>
      <c r="H76" s="22">
        <v>799</v>
      </c>
      <c r="I76" t="s">
        <v>93</v>
      </c>
      <c r="J76" t="s">
        <v>6</v>
      </c>
      <c r="K76" s="23" t="s">
        <v>6</v>
      </c>
      <c r="L76" s="22">
        <v>0</v>
      </c>
      <c r="M76" s="24">
        <v>799</v>
      </c>
      <c r="N76">
        <f ca="1">IF(LEFT(tblSales[[#This Row],[Category]],1)="A",RANDBETWEEN(1,4),RANDBETWEEN(2,7))</f>
        <v>7</v>
      </c>
      <c r="O76" s="24">
        <f>IF(COUNTIF($A$2:A76,A76)=1,SUMIFS(tblSales[Revenue],tblSales[Order ID],tblSales[[#This Row],[Order ID]]),"")</f>
        <v>799</v>
      </c>
      <c r="P76" t="str">
        <f>TEXT(tblSales[[#This Row],[Date]],"ddd")</f>
        <v>Thu</v>
      </c>
      <c r="Q76">
        <f>1/COUNTIF(tblSales[Order ID],tblSales[[#This Row],[Order ID]])</f>
        <v>1</v>
      </c>
    </row>
    <row r="77" spans="1:17" x14ac:dyDescent="0.25">
      <c r="A77">
        <v>201927</v>
      </c>
      <c r="B77" s="5">
        <v>45485</v>
      </c>
      <c r="C77">
        <v>109372</v>
      </c>
      <c r="D77">
        <v>200559</v>
      </c>
      <c r="E77" t="s">
        <v>95</v>
      </c>
      <c r="F77" t="s">
        <v>97</v>
      </c>
      <c r="G77">
        <v>1</v>
      </c>
      <c r="H77" s="22">
        <v>59.99</v>
      </c>
      <c r="I77" t="s">
        <v>93</v>
      </c>
      <c r="J77" t="s">
        <v>6</v>
      </c>
      <c r="K77" s="23" t="s">
        <v>6</v>
      </c>
      <c r="L77" s="22">
        <v>0</v>
      </c>
      <c r="M77" s="24">
        <v>59.99</v>
      </c>
      <c r="N77">
        <f ca="1">IF(LEFT(tblSales[[#This Row],[Category]],1)="A",RANDBETWEEN(1,4),RANDBETWEEN(2,7))</f>
        <v>4</v>
      </c>
      <c r="O77" s="24">
        <f>IF(COUNTIF($A$2:A77,A77)=1,SUMIFS(tblSales[Revenue],tblSales[Order ID],tblSales[[#This Row],[Order ID]]),"")</f>
        <v>59.99</v>
      </c>
      <c r="P77" t="str">
        <f>TEXT(tblSales[[#This Row],[Date]],"ddd")</f>
        <v>Fri</v>
      </c>
      <c r="Q77">
        <f>1/COUNTIF(tblSales[Order ID],tblSales[[#This Row],[Order ID]])</f>
        <v>1</v>
      </c>
    </row>
    <row r="78" spans="1:17" x14ac:dyDescent="0.25">
      <c r="A78">
        <v>201928</v>
      </c>
      <c r="B78" s="5">
        <v>45492</v>
      </c>
      <c r="C78">
        <v>121811</v>
      </c>
      <c r="D78">
        <v>100251</v>
      </c>
      <c r="E78" t="s">
        <v>98</v>
      </c>
      <c r="F78" t="s">
        <v>30</v>
      </c>
      <c r="G78">
        <v>1</v>
      </c>
      <c r="H78" s="22">
        <v>399</v>
      </c>
      <c r="I78" t="s">
        <v>93</v>
      </c>
      <c r="J78" t="s">
        <v>6</v>
      </c>
      <c r="K78" s="23" t="s">
        <v>6</v>
      </c>
      <c r="L78" s="22">
        <v>0</v>
      </c>
      <c r="M78" s="24">
        <v>399</v>
      </c>
      <c r="N78">
        <f ca="1">IF(LEFT(tblSales[[#This Row],[Category]],1)="A",RANDBETWEEN(1,4),RANDBETWEEN(2,7))</f>
        <v>5</v>
      </c>
      <c r="O78" s="24">
        <f>IF(COUNTIF($A$2:A78,A78)=1,SUMIFS(tblSales[Revenue],tblSales[Order ID],tblSales[[#This Row],[Order ID]]),"")</f>
        <v>638.93000000000006</v>
      </c>
      <c r="P78" t="str">
        <f>TEXT(tblSales[[#This Row],[Date]],"ddd")</f>
        <v>Fri</v>
      </c>
      <c r="Q78">
        <f>1/COUNTIF(tblSales[Order ID],tblSales[[#This Row],[Order ID]])</f>
        <v>0.25</v>
      </c>
    </row>
    <row r="79" spans="1:17" x14ac:dyDescent="0.25">
      <c r="A79">
        <v>201928</v>
      </c>
      <c r="B79" s="5">
        <v>45492</v>
      </c>
      <c r="C79">
        <v>121811</v>
      </c>
      <c r="D79">
        <v>300185</v>
      </c>
      <c r="E79" t="s">
        <v>92</v>
      </c>
      <c r="F79" t="s">
        <v>101</v>
      </c>
      <c r="G79">
        <v>1</v>
      </c>
      <c r="H79" s="22">
        <v>29.99</v>
      </c>
      <c r="I79" t="s">
        <v>93</v>
      </c>
      <c r="J79" t="s">
        <v>6</v>
      </c>
      <c r="K79" s="23" t="s">
        <v>6</v>
      </c>
      <c r="L79" s="22">
        <v>0</v>
      </c>
      <c r="M79" s="24">
        <v>29.99</v>
      </c>
      <c r="N79">
        <f ca="1">IF(LEFT(tblSales[[#This Row],[Category]],1)="A",RANDBETWEEN(1,4),RANDBETWEEN(2,7))</f>
        <v>4</v>
      </c>
      <c r="O79" s="24" t="str">
        <f>IF(COUNTIF($A$2:A79,A79)=1,SUMIFS(tblSales[Revenue],tblSales[Order ID],tblSales[[#This Row],[Order ID]]),"")</f>
        <v/>
      </c>
      <c r="P79" t="str">
        <f>TEXT(tblSales[[#This Row],[Date]],"ddd")</f>
        <v>Fri</v>
      </c>
      <c r="Q79">
        <f>1/COUNTIF(tblSales[Order ID],tblSales[[#This Row],[Order ID]])</f>
        <v>0.25</v>
      </c>
    </row>
    <row r="80" spans="1:17" x14ac:dyDescent="0.25">
      <c r="A80">
        <v>201928</v>
      </c>
      <c r="B80" s="5">
        <v>45492</v>
      </c>
      <c r="C80">
        <v>121811</v>
      </c>
      <c r="D80">
        <v>200559</v>
      </c>
      <c r="E80" t="s">
        <v>95</v>
      </c>
      <c r="F80" t="s">
        <v>97</v>
      </c>
      <c r="G80">
        <v>1</v>
      </c>
      <c r="H80" s="22">
        <v>59.99</v>
      </c>
      <c r="I80" t="s">
        <v>93</v>
      </c>
      <c r="J80" t="s">
        <v>6</v>
      </c>
      <c r="K80" s="23" t="s">
        <v>6</v>
      </c>
      <c r="L80" s="22">
        <v>0</v>
      </c>
      <c r="M80" s="24">
        <v>59.99</v>
      </c>
      <c r="N80">
        <f ca="1">IF(LEFT(tblSales[[#This Row],[Category]],1)="A",RANDBETWEEN(1,4),RANDBETWEEN(2,7))</f>
        <v>4</v>
      </c>
      <c r="O80" s="24" t="str">
        <f>IF(COUNTIF($A$2:A80,A80)=1,SUMIFS(tblSales[Revenue],tblSales[Order ID],tblSales[[#This Row],[Order ID]]),"")</f>
        <v/>
      </c>
      <c r="P80" t="str">
        <f>TEXT(tblSales[[#This Row],[Date]],"ddd")</f>
        <v>Fri</v>
      </c>
      <c r="Q80">
        <f>1/COUNTIF(tblSales[Order ID],tblSales[[#This Row],[Order ID]])</f>
        <v>0.25</v>
      </c>
    </row>
    <row r="81" spans="1:17" x14ac:dyDescent="0.25">
      <c r="A81">
        <v>201928</v>
      </c>
      <c r="B81" s="5">
        <v>45492</v>
      </c>
      <c r="C81">
        <v>121811</v>
      </c>
      <c r="D81">
        <v>300185</v>
      </c>
      <c r="E81" t="s">
        <v>92</v>
      </c>
      <c r="F81" t="s">
        <v>101</v>
      </c>
      <c r="G81">
        <v>5</v>
      </c>
      <c r="H81" s="22">
        <v>29.99</v>
      </c>
      <c r="I81" t="s">
        <v>93</v>
      </c>
      <c r="J81" t="s">
        <v>6</v>
      </c>
      <c r="K81" s="23" t="s">
        <v>6</v>
      </c>
      <c r="L81" s="22">
        <v>0</v>
      </c>
      <c r="M81" s="24">
        <v>149.94999999999999</v>
      </c>
      <c r="N81">
        <f ca="1">IF(LEFT(tblSales[[#This Row],[Category]],1)="A",RANDBETWEEN(1,4),RANDBETWEEN(2,7))</f>
        <v>1</v>
      </c>
      <c r="O81" s="24" t="str">
        <f>IF(COUNTIF($A$2:A81,A81)=1,SUMIFS(tblSales[Revenue],tblSales[Order ID],tblSales[[#This Row],[Order ID]]),"")</f>
        <v/>
      </c>
      <c r="P81" t="str">
        <f>TEXT(tblSales[[#This Row],[Date]],"ddd")</f>
        <v>Fri</v>
      </c>
      <c r="Q81">
        <f>1/COUNTIF(tblSales[Order ID],tblSales[[#This Row],[Order ID]])</f>
        <v>0.25</v>
      </c>
    </row>
    <row r="82" spans="1:17" x14ac:dyDescent="0.25">
      <c r="A82">
        <v>201929</v>
      </c>
      <c r="B82" s="5">
        <v>45493</v>
      </c>
      <c r="C82">
        <v>105170</v>
      </c>
      <c r="D82">
        <v>200553</v>
      </c>
      <c r="E82" t="s">
        <v>95</v>
      </c>
      <c r="F82" t="s">
        <v>107</v>
      </c>
      <c r="G82">
        <v>1</v>
      </c>
      <c r="H82" s="22">
        <v>29.99</v>
      </c>
      <c r="I82" t="s">
        <v>93</v>
      </c>
      <c r="J82" t="s">
        <v>6</v>
      </c>
      <c r="K82" s="23" t="s">
        <v>6</v>
      </c>
      <c r="L82" s="22">
        <v>0</v>
      </c>
      <c r="M82" s="24">
        <v>29.99</v>
      </c>
      <c r="N82">
        <f ca="1">IF(LEFT(tblSales[[#This Row],[Category]],1)="A",RANDBETWEEN(1,4),RANDBETWEEN(2,7))</f>
        <v>4</v>
      </c>
      <c r="O82" s="24">
        <f>IF(COUNTIF($A$2:A82,A82)=1,SUMIFS(tblSales[Revenue],tblSales[Order ID],tblSales[[#This Row],[Order ID]]),"")</f>
        <v>29.99</v>
      </c>
      <c r="P82" t="str">
        <f>TEXT(tblSales[[#This Row],[Date]],"ddd")</f>
        <v>Sat</v>
      </c>
      <c r="Q82">
        <f>1/COUNTIF(tblSales[Order ID],tblSales[[#This Row],[Order ID]])</f>
        <v>1</v>
      </c>
    </row>
    <row r="83" spans="1:17" x14ac:dyDescent="0.25">
      <c r="A83">
        <v>201930</v>
      </c>
      <c r="B83" s="5">
        <v>45484</v>
      </c>
      <c r="C83">
        <v>106328</v>
      </c>
      <c r="D83">
        <v>300185</v>
      </c>
      <c r="E83" t="s">
        <v>92</v>
      </c>
      <c r="F83" t="s">
        <v>101</v>
      </c>
      <c r="G83">
        <v>1</v>
      </c>
      <c r="H83" s="22">
        <v>29.99</v>
      </c>
      <c r="I83" t="s">
        <v>93</v>
      </c>
      <c r="J83" t="s">
        <v>6</v>
      </c>
      <c r="K83" s="23" t="s">
        <v>6</v>
      </c>
      <c r="L83" s="22">
        <v>0</v>
      </c>
      <c r="M83" s="24">
        <v>29.99</v>
      </c>
      <c r="N83">
        <f ca="1">IF(LEFT(tblSales[[#This Row],[Category]],1)="A",RANDBETWEEN(1,4),RANDBETWEEN(2,7))</f>
        <v>4</v>
      </c>
      <c r="O83" s="24">
        <f>IF(COUNTIF($A$2:A83,A83)=1,SUMIFS(tblSales[Revenue],tblSales[Order ID],tblSales[[#This Row],[Order ID]]),"")</f>
        <v>727.97</v>
      </c>
      <c r="P83" t="str">
        <f>TEXT(tblSales[[#This Row],[Date]],"ddd")</f>
        <v>Thu</v>
      </c>
      <c r="Q83">
        <f>1/COUNTIF(tblSales[Order ID],tblSales[[#This Row],[Order ID]])</f>
        <v>0.2</v>
      </c>
    </row>
    <row r="84" spans="1:17" x14ac:dyDescent="0.25">
      <c r="A84">
        <v>201930</v>
      </c>
      <c r="B84" s="5">
        <v>45484</v>
      </c>
      <c r="C84">
        <v>106328</v>
      </c>
      <c r="D84">
        <v>100252</v>
      </c>
      <c r="E84" t="s">
        <v>98</v>
      </c>
      <c r="F84" t="s">
        <v>33</v>
      </c>
      <c r="G84">
        <v>1</v>
      </c>
      <c r="H84" s="22">
        <v>449</v>
      </c>
      <c r="I84" t="s">
        <v>93</v>
      </c>
      <c r="J84" t="s">
        <v>6</v>
      </c>
      <c r="K84" s="23" t="s">
        <v>6</v>
      </c>
      <c r="L84" s="22">
        <v>0</v>
      </c>
      <c r="M84" s="24">
        <v>449</v>
      </c>
      <c r="N84">
        <f ca="1">IF(LEFT(tblSales[[#This Row],[Category]],1)="A",RANDBETWEEN(1,4),RANDBETWEEN(2,7))</f>
        <v>4</v>
      </c>
      <c r="O84" s="24" t="str">
        <f>IF(COUNTIF($A$2:A84,A84)=1,SUMIFS(tblSales[Revenue],tblSales[Order ID],tblSales[[#This Row],[Order ID]]),"")</f>
        <v/>
      </c>
      <c r="P84" t="str">
        <f>TEXT(tblSales[[#This Row],[Date]],"ddd")</f>
        <v>Thu</v>
      </c>
      <c r="Q84">
        <f>1/COUNTIF(tblSales[Order ID],tblSales[[#This Row],[Order ID]])</f>
        <v>0.2</v>
      </c>
    </row>
    <row r="85" spans="1:17" x14ac:dyDescent="0.25">
      <c r="A85">
        <v>201930</v>
      </c>
      <c r="B85" s="5">
        <v>45484</v>
      </c>
      <c r="C85">
        <v>106328</v>
      </c>
      <c r="D85">
        <v>100250</v>
      </c>
      <c r="E85" t="s">
        <v>98</v>
      </c>
      <c r="F85" t="s">
        <v>51</v>
      </c>
      <c r="G85">
        <v>1</v>
      </c>
      <c r="H85" s="22">
        <v>189</v>
      </c>
      <c r="I85" t="s">
        <v>93</v>
      </c>
      <c r="J85" t="s">
        <v>6</v>
      </c>
      <c r="K85" s="23" t="s">
        <v>6</v>
      </c>
      <c r="L85" s="22">
        <v>0</v>
      </c>
      <c r="M85" s="24">
        <v>189</v>
      </c>
      <c r="N85">
        <f ca="1">IF(LEFT(tblSales[[#This Row],[Category]],1)="A",RANDBETWEEN(1,4),RANDBETWEEN(2,7))</f>
        <v>4</v>
      </c>
      <c r="O85" s="24" t="str">
        <f>IF(COUNTIF($A$2:A85,A85)=1,SUMIFS(tblSales[Revenue],tblSales[Order ID],tblSales[[#This Row],[Order ID]]),"")</f>
        <v/>
      </c>
      <c r="P85" t="str">
        <f>TEXT(tblSales[[#This Row],[Date]],"ddd")</f>
        <v>Thu</v>
      </c>
      <c r="Q85">
        <f>1/COUNTIF(tblSales[Order ID],tblSales[[#This Row],[Order ID]])</f>
        <v>0.2</v>
      </c>
    </row>
    <row r="86" spans="1:17" x14ac:dyDescent="0.25">
      <c r="A86">
        <v>201930</v>
      </c>
      <c r="B86" s="5">
        <v>45484</v>
      </c>
      <c r="C86">
        <v>106328</v>
      </c>
      <c r="D86">
        <v>300185</v>
      </c>
      <c r="E86" t="s">
        <v>92</v>
      </c>
      <c r="F86" t="s">
        <v>101</v>
      </c>
      <c r="G86">
        <v>1</v>
      </c>
      <c r="H86" s="22">
        <v>29.99</v>
      </c>
      <c r="I86" t="s">
        <v>93</v>
      </c>
      <c r="J86" t="s">
        <v>6</v>
      </c>
      <c r="K86" s="23" t="s">
        <v>6</v>
      </c>
      <c r="L86" s="22">
        <v>0</v>
      </c>
      <c r="M86" s="24">
        <v>29.99</v>
      </c>
      <c r="N86">
        <f ca="1">IF(LEFT(tblSales[[#This Row],[Category]],1)="A",RANDBETWEEN(1,4),RANDBETWEEN(2,7))</f>
        <v>1</v>
      </c>
      <c r="O86" s="24" t="str">
        <f>IF(COUNTIF($A$2:A86,A86)=1,SUMIFS(tblSales[Revenue],tblSales[Order ID],tblSales[[#This Row],[Order ID]]),"")</f>
        <v/>
      </c>
      <c r="P86" t="str">
        <f>TEXT(tblSales[[#This Row],[Date]],"ddd")</f>
        <v>Thu</v>
      </c>
      <c r="Q86">
        <f>1/COUNTIF(tblSales[Order ID],tblSales[[#This Row],[Order ID]])</f>
        <v>0.2</v>
      </c>
    </row>
    <row r="87" spans="1:17" x14ac:dyDescent="0.25">
      <c r="A87">
        <v>201930</v>
      </c>
      <c r="B87" s="5">
        <v>45484</v>
      </c>
      <c r="C87">
        <v>106328</v>
      </c>
      <c r="D87">
        <v>300185</v>
      </c>
      <c r="E87" t="s">
        <v>92</v>
      </c>
      <c r="F87" t="s">
        <v>101</v>
      </c>
      <c r="G87">
        <v>1</v>
      </c>
      <c r="H87" s="22">
        <v>29.99</v>
      </c>
      <c r="I87" t="s">
        <v>93</v>
      </c>
      <c r="J87" t="s">
        <v>6</v>
      </c>
      <c r="K87" s="23" t="s">
        <v>6</v>
      </c>
      <c r="L87" s="22">
        <v>0</v>
      </c>
      <c r="M87" s="24">
        <v>29.99</v>
      </c>
      <c r="N87">
        <f ca="1">IF(LEFT(tblSales[[#This Row],[Category]],1)="A",RANDBETWEEN(1,4),RANDBETWEEN(2,7))</f>
        <v>4</v>
      </c>
      <c r="O87" s="24" t="str">
        <f>IF(COUNTIF($A$2:A87,A87)=1,SUMIFS(tblSales[Revenue],tblSales[Order ID],tblSales[[#This Row],[Order ID]]),"")</f>
        <v/>
      </c>
      <c r="P87" t="str">
        <f>TEXT(tblSales[[#This Row],[Date]],"ddd")</f>
        <v>Thu</v>
      </c>
      <c r="Q87">
        <f>1/COUNTIF(tblSales[Order ID],tblSales[[#This Row],[Order ID]])</f>
        <v>0.2</v>
      </c>
    </row>
    <row r="88" spans="1:17" x14ac:dyDescent="0.25">
      <c r="A88">
        <v>201931</v>
      </c>
      <c r="B88" s="5">
        <v>45483</v>
      </c>
      <c r="C88">
        <v>116801</v>
      </c>
      <c r="D88">
        <v>200559</v>
      </c>
      <c r="E88" t="s">
        <v>95</v>
      </c>
      <c r="F88" t="s">
        <v>97</v>
      </c>
      <c r="G88">
        <v>1</v>
      </c>
      <c r="H88" s="22">
        <v>59.99</v>
      </c>
      <c r="I88" t="s">
        <v>93</v>
      </c>
      <c r="J88" t="s">
        <v>6</v>
      </c>
      <c r="K88" s="23" t="s">
        <v>6</v>
      </c>
      <c r="L88" s="22">
        <v>0</v>
      </c>
      <c r="M88" s="24">
        <v>59.99</v>
      </c>
      <c r="N88">
        <f ca="1">IF(LEFT(tblSales[[#This Row],[Category]],1)="A",RANDBETWEEN(1,4),RANDBETWEEN(2,7))</f>
        <v>3</v>
      </c>
      <c r="O88" s="24">
        <f>IF(COUNTIF($A$2:A88,A88)=1,SUMIFS(tblSales[Revenue],tblSales[Order ID],tblSales[[#This Row],[Order ID]]),"")</f>
        <v>228.93</v>
      </c>
      <c r="P88" t="str">
        <f>TEXT(tblSales[[#This Row],[Date]],"ddd")</f>
        <v>Wed</v>
      </c>
      <c r="Q88">
        <f>1/COUNTIF(tblSales[Order ID],tblSales[[#This Row],[Order ID]])</f>
        <v>0.25</v>
      </c>
    </row>
    <row r="89" spans="1:17" x14ac:dyDescent="0.25">
      <c r="A89">
        <v>201931</v>
      </c>
      <c r="B89" s="5">
        <v>45483</v>
      </c>
      <c r="C89">
        <v>116801</v>
      </c>
      <c r="D89">
        <v>200549</v>
      </c>
      <c r="E89" t="s">
        <v>95</v>
      </c>
      <c r="F89" t="s">
        <v>94</v>
      </c>
      <c r="G89">
        <v>1</v>
      </c>
      <c r="H89" s="22">
        <v>18.989999999999998</v>
      </c>
      <c r="I89" t="s">
        <v>93</v>
      </c>
      <c r="J89" t="s">
        <v>6</v>
      </c>
      <c r="K89" s="23" t="s">
        <v>6</v>
      </c>
      <c r="L89" s="22">
        <v>0</v>
      </c>
      <c r="M89" s="24">
        <v>18.989999999999998</v>
      </c>
      <c r="N89">
        <f ca="1">IF(LEFT(tblSales[[#This Row],[Category]],1)="A",RANDBETWEEN(1,4),RANDBETWEEN(2,7))</f>
        <v>3</v>
      </c>
      <c r="O89" s="24" t="str">
        <f>IF(COUNTIF($A$2:A89,A89)=1,SUMIFS(tblSales[Revenue],tblSales[Order ID],tblSales[[#This Row],[Order ID]]),"")</f>
        <v/>
      </c>
      <c r="P89" t="str">
        <f>TEXT(tblSales[[#This Row],[Date]],"ddd")</f>
        <v>Wed</v>
      </c>
      <c r="Q89">
        <f>1/COUNTIF(tblSales[Order ID],tblSales[[#This Row],[Order ID]])</f>
        <v>0.25</v>
      </c>
    </row>
    <row r="90" spans="1:17" x14ac:dyDescent="0.25">
      <c r="A90">
        <v>201931</v>
      </c>
      <c r="B90" s="5">
        <v>45483</v>
      </c>
      <c r="C90">
        <v>116801</v>
      </c>
      <c r="D90">
        <v>200548</v>
      </c>
      <c r="E90" t="s">
        <v>95</v>
      </c>
      <c r="F90" t="s">
        <v>111</v>
      </c>
      <c r="G90">
        <v>1</v>
      </c>
      <c r="H90" s="22">
        <v>29.99</v>
      </c>
      <c r="I90" t="s">
        <v>93</v>
      </c>
      <c r="J90" t="s">
        <v>6</v>
      </c>
      <c r="K90" s="23" t="s">
        <v>6</v>
      </c>
      <c r="L90" s="22">
        <v>0</v>
      </c>
      <c r="M90" s="24">
        <v>29.99</v>
      </c>
      <c r="N90">
        <f ca="1">IF(LEFT(tblSales[[#This Row],[Category]],1)="A",RANDBETWEEN(1,4),RANDBETWEEN(2,7))</f>
        <v>4</v>
      </c>
      <c r="O90" s="24" t="str">
        <f>IF(COUNTIF($A$2:A90,A90)=1,SUMIFS(tblSales[Revenue],tblSales[Order ID],tblSales[[#This Row],[Order ID]]),"")</f>
        <v/>
      </c>
      <c r="P90" t="str">
        <f>TEXT(tblSales[[#This Row],[Date]],"ddd")</f>
        <v>Wed</v>
      </c>
      <c r="Q90">
        <f>1/COUNTIF(tblSales[Order ID],tblSales[[#This Row],[Order ID]])</f>
        <v>0.25</v>
      </c>
    </row>
    <row r="91" spans="1:17" x14ac:dyDescent="0.25">
      <c r="A91">
        <v>201931</v>
      </c>
      <c r="B91" s="5">
        <v>45483</v>
      </c>
      <c r="C91">
        <v>116801</v>
      </c>
      <c r="D91">
        <v>300185</v>
      </c>
      <c r="E91" t="s">
        <v>92</v>
      </c>
      <c r="F91" t="s">
        <v>101</v>
      </c>
      <c r="G91">
        <v>4</v>
      </c>
      <c r="H91" s="22">
        <v>29.99</v>
      </c>
      <c r="I91" t="s">
        <v>93</v>
      </c>
      <c r="J91" t="s">
        <v>6</v>
      </c>
      <c r="K91" s="23" t="s">
        <v>6</v>
      </c>
      <c r="L91" s="22">
        <v>0</v>
      </c>
      <c r="M91" s="24">
        <v>119.96</v>
      </c>
      <c r="N91">
        <f ca="1">IF(LEFT(tblSales[[#This Row],[Category]],1)="A",RANDBETWEEN(1,4),RANDBETWEEN(2,7))</f>
        <v>2</v>
      </c>
      <c r="O91" s="24" t="str">
        <f>IF(COUNTIF($A$2:A91,A91)=1,SUMIFS(tblSales[Revenue],tblSales[Order ID],tblSales[[#This Row],[Order ID]]),"")</f>
        <v/>
      </c>
      <c r="P91" t="str">
        <f>TEXT(tblSales[[#This Row],[Date]],"ddd")</f>
        <v>Wed</v>
      </c>
      <c r="Q91">
        <f>1/COUNTIF(tblSales[Order ID],tblSales[[#This Row],[Order ID]])</f>
        <v>0.25</v>
      </c>
    </row>
    <row r="92" spans="1:17" x14ac:dyDescent="0.25">
      <c r="A92">
        <v>201932</v>
      </c>
      <c r="B92" s="5">
        <v>45486</v>
      </c>
      <c r="C92">
        <v>130928</v>
      </c>
      <c r="D92">
        <v>100255</v>
      </c>
      <c r="E92" t="s">
        <v>98</v>
      </c>
      <c r="F92" t="s">
        <v>39</v>
      </c>
      <c r="G92">
        <v>1</v>
      </c>
      <c r="H92" s="22">
        <v>1299</v>
      </c>
      <c r="I92" t="s">
        <v>18</v>
      </c>
      <c r="J92" t="s">
        <v>99</v>
      </c>
      <c r="K92" s="23">
        <v>0.1</v>
      </c>
      <c r="L92" s="22">
        <v>129.9</v>
      </c>
      <c r="M92" s="24">
        <v>1169.0999999999999</v>
      </c>
      <c r="N92">
        <f ca="1">IF(LEFT(tblSales[[#This Row],[Category]],1)="A",RANDBETWEEN(1,4),RANDBETWEEN(2,7))</f>
        <v>7</v>
      </c>
      <c r="O92" s="24">
        <f>IF(COUNTIF($A$2:A92,A92)=1,SUMIFS(tblSales[Revenue],tblSales[Order ID],tblSales[[#This Row],[Order ID]]),"")</f>
        <v>2231.9549999999999</v>
      </c>
      <c r="P92" t="str">
        <f>TEXT(tblSales[[#This Row],[Date]],"ddd")</f>
        <v>Sat</v>
      </c>
      <c r="Q92">
        <f>1/COUNTIF(tblSales[Order ID],tblSales[[#This Row],[Order ID]])</f>
        <v>0.2</v>
      </c>
    </row>
    <row r="93" spans="1:17" x14ac:dyDescent="0.25">
      <c r="A93">
        <v>201932</v>
      </c>
      <c r="B93" s="5">
        <v>45486</v>
      </c>
      <c r="C93">
        <v>130928</v>
      </c>
      <c r="D93">
        <v>300185</v>
      </c>
      <c r="E93" t="s">
        <v>92</v>
      </c>
      <c r="F93" t="s">
        <v>101</v>
      </c>
      <c r="G93">
        <v>4</v>
      </c>
      <c r="H93" s="22">
        <v>29.99</v>
      </c>
      <c r="I93" t="s">
        <v>18</v>
      </c>
      <c r="J93" t="s">
        <v>99</v>
      </c>
      <c r="K93" s="23">
        <v>0.1</v>
      </c>
      <c r="L93" s="22">
        <v>11.996</v>
      </c>
      <c r="M93" s="24">
        <v>107.964</v>
      </c>
      <c r="N93">
        <f ca="1">IF(LEFT(tblSales[[#This Row],[Category]],1)="A",RANDBETWEEN(1,4),RANDBETWEEN(2,7))</f>
        <v>3</v>
      </c>
      <c r="O93" s="24" t="str">
        <f>IF(COUNTIF($A$2:A93,A93)=1,SUMIFS(tblSales[Revenue],tblSales[Order ID],tblSales[[#This Row],[Order ID]]),"")</f>
        <v/>
      </c>
      <c r="P93" t="str">
        <f>TEXT(tblSales[[#This Row],[Date]],"ddd")</f>
        <v>Sat</v>
      </c>
      <c r="Q93">
        <f>1/COUNTIF(tblSales[Order ID],tblSales[[#This Row],[Order ID]])</f>
        <v>0.2</v>
      </c>
    </row>
    <row r="94" spans="1:17" x14ac:dyDescent="0.25">
      <c r="A94">
        <v>201932</v>
      </c>
      <c r="B94" s="5">
        <v>45486</v>
      </c>
      <c r="C94">
        <v>130928</v>
      </c>
      <c r="D94">
        <v>100251</v>
      </c>
      <c r="E94" t="s">
        <v>98</v>
      </c>
      <c r="F94" t="s">
        <v>30</v>
      </c>
      <c r="G94">
        <v>1</v>
      </c>
      <c r="H94" s="22">
        <v>399</v>
      </c>
      <c r="I94" t="s">
        <v>18</v>
      </c>
      <c r="J94" t="s">
        <v>99</v>
      </c>
      <c r="K94" s="23">
        <v>0.1</v>
      </c>
      <c r="L94" s="22">
        <v>39.900000000000006</v>
      </c>
      <c r="M94" s="24">
        <v>359.1</v>
      </c>
      <c r="N94">
        <f ca="1">IF(LEFT(tblSales[[#This Row],[Category]],1)="A",RANDBETWEEN(1,4),RANDBETWEEN(2,7))</f>
        <v>3</v>
      </c>
      <c r="O94" s="24" t="str">
        <f>IF(COUNTIF($A$2:A94,A94)=1,SUMIFS(tblSales[Revenue],tblSales[Order ID],tblSales[[#This Row],[Order ID]]),"")</f>
        <v/>
      </c>
      <c r="P94" t="str">
        <f>TEXT(tblSales[[#This Row],[Date]],"ddd")</f>
        <v>Sat</v>
      </c>
      <c r="Q94">
        <f>1/COUNTIF(tblSales[Order ID],tblSales[[#This Row],[Order ID]])</f>
        <v>0.2</v>
      </c>
    </row>
    <row r="95" spans="1:17" x14ac:dyDescent="0.25">
      <c r="A95">
        <v>201932</v>
      </c>
      <c r="B95" s="5">
        <v>45486</v>
      </c>
      <c r="C95">
        <v>130928</v>
      </c>
      <c r="D95">
        <v>300188</v>
      </c>
      <c r="E95" t="s">
        <v>92</v>
      </c>
      <c r="F95" t="s">
        <v>112</v>
      </c>
      <c r="G95">
        <v>1</v>
      </c>
      <c r="H95" s="22">
        <v>64.989999999999995</v>
      </c>
      <c r="I95" t="s">
        <v>18</v>
      </c>
      <c r="J95" t="s">
        <v>99</v>
      </c>
      <c r="K95" s="23">
        <v>0.1</v>
      </c>
      <c r="L95" s="22">
        <v>6.4989999999999997</v>
      </c>
      <c r="M95" s="24">
        <v>58.490999999999993</v>
      </c>
      <c r="N95">
        <f ca="1">IF(LEFT(tblSales[[#This Row],[Category]],1)="A",RANDBETWEEN(1,4),RANDBETWEEN(2,7))</f>
        <v>2</v>
      </c>
      <c r="O95" s="24" t="str">
        <f>IF(COUNTIF($A$2:A95,A95)=1,SUMIFS(tblSales[Revenue],tblSales[Order ID],tblSales[[#This Row],[Order ID]]),"")</f>
        <v/>
      </c>
      <c r="P95" t="str">
        <f>TEXT(tblSales[[#This Row],[Date]],"ddd")</f>
        <v>Sat</v>
      </c>
      <c r="Q95">
        <f>1/COUNTIF(tblSales[Order ID],tblSales[[#This Row],[Order ID]])</f>
        <v>0.2</v>
      </c>
    </row>
    <row r="96" spans="1:17" x14ac:dyDescent="0.25">
      <c r="A96">
        <v>201932</v>
      </c>
      <c r="B96" s="5">
        <v>45486</v>
      </c>
      <c r="C96">
        <v>130928</v>
      </c>
      <c r="D96">
        <v>100248</v>
      </c>
      <c r="E96" t="s">
        <v>98</v>
      </c>
      <c r="F96" t="s">
        <v>37</v>
      </c>
      <c r="G96">
        <v>3</v>
      </c>
      <c r="H96" s="22">
        <v>199</v>
      </c>
      <c r="I96" t="s">
        <v>18</v>
      </c>
      <c r="J96" t="s">
        <v>99</v>
      </c>
      <c r="K96" s="23">
        <v>0.1</v>
      </c>
      <c r="L96" s="22">
        <v>59.7</v>
      </c>
      <c r="M96" s="24">
        <v>537.29999999999995</v>
      </c>
      <c r="N96">
        <f ca="1">IF(LEFT(tblSales[[#This Row],[Category]],1)="A",RANDBETWEEN(1,4),RANDBETWEEN(2,7))</f>
        <v>2</v>
      </c>
      <c r="O96" s="24" t="str">
        <f>IF(COUNTIF($A$2:A96,A96)=1,SUMIFS(tblSales[Revenue],tblSales[Order ID],tblSales[[#This Row],[Order ID]]),"")</f>
        <v/>
      </c>
      <c r="P96" t="str">
        <f>TEXT(tblSales[[#This Row],[Date]],"ddd")</f>
        <v>Sat</v>
      </c>
      <c r="Q96">
        <f>1/COUNTIF(tblSales[Order ID],tblSales[[#This Row],[Order ID]])</f>
        <v>0.2</v>
      </c>
    </row>
    <row r="97" spans="1:17" x14ac:dyDescent="0.25">
      <c r="A97">
        <v>201933</v>
      </c>
      <c r="B97" s="5">
        <v>45491</v>
      </c>
      <c r="C97">
        <v>129549</v>
      </c>
      <c r="D97">
        <v>200552</v>
      </c>
      <c r="E97" t="s">
        <v>95</v>
      </c>
      <c r="F97" t="s">
        <v>108</v>
      </c>
      <c r="G97">
        <v>1</v>
      </c>
      <c r="H97" s="22">
        <v>49.99</v>
      </c>
      <c r="I97" t="s">
        <v>93</v>
      </c>
      <c r="J97" t="s">
        <v>6</v>
      </c>
      <c r="K97" s="23" t="s">
        <v>6</v>
      </c>
      <c r="L97" s="22">
        <v>0</v>
      </c>
      <c r="M97" s="24">
        <v>49.99</v>
      </c>
      <c r="N97">
        <f ca="1">IF(LEFT(tblSales[[#This Row],[Category]],1)="A",RANDBETWEEN(1,4),RANDBETWEEN(2,7))</f>
        <v>3</v>
      </c>
      <c r="O97" s="24">
        <f>IF(COUNTIF($A$2:A97,A97)=1,SUMIFS(tblSales[Revenue],tblSales[Order ID],tblSales[[#This Row],[Order ID]]),"")</f>
        <v>699.97</v>
      </c>
      <c r="P97" t="str">
        <f>TEXT(tblSales[[#This Row],[Date]],"ddd")</f>
        <v>Thu</v>
      </c>
      <c r="Q97">
        <f>1/COUNTIF(tblSales[Order ID],tblSales[[#This Row],[Order ID]])</f>
        <v>0.2</v>
      </c>
    </row>
    <row r="98" spans="1:17" x14ac:dyDescent="0.25">
      <c r="A98">
        <v>201933</v>
      </c>
      <c r="B98" s="5">
        <v>45491</v>
      </c>
      <c r="C98">
        <v>129549</v>
      </c>
      <c r="D98">
        <v>300191</v>
      </c>
      <c r="E98" t="s">
        <v>92</v>
      </c>
      <c r="F98" t="s">
        <v>103</v>
      </c>
      <c r="G98">
        <v>1</v>
      </c>
      <c r="H98" s="22">
        <v>21.99</v>
      </c>
      <c r="I98" t="s">
        <v>93</v>
      </c>
      <c r="J98" t="s">
        <v>6</v>
      </c>
      <c r="K98" s="23" t="s">
        <v>6</v>
      </c>
      <c r="L98" s="22">
        <v>0</v>
      </c>
      <c r="M98" s="24">
        <v>21.99</v>
      </c>
      <c r="N98">
        <f ca="1">IF(LEFT(tblSales[[#This Row],[Category]],1)="A",RANDBETWEEN(1,4),RANDBETWEEN(2,7))</f>
        <v>4</v>
      </c>
      <c r="O98" s="24" t="str">
        <f>IF(COUNTIF($A$2:A98,A98)=1,SUMIFS(tblSales[Revenue],tblSales[Order ID],tblSales[[#This Row],[Order ID]]),"")</f>
        <v/>
      </c>
      <c r="P98" t="str">
        <f>TEXT(tblSales[[#This Row],[Date]],"ddd")</f>
        <v>Thu</v>
      </c>
      <c r="Q98">
        <f>1/COUNTIF(tblSales[Order ID],tblSales[[#This Row],[Order ID]])</f>
        <v>0.2</v>
      </c>
    </row>
    <row r="99" spans="1:17" x14ac:dyDescent="0.25">
      <c r="A99">
        <v>201933</v>
      </c>
      <c r="B99" s="5">
        <v>45491</v>
      </c>
      <c r="C99">
        <v>129549</v>
      </c>
      <c r="D99">
        <v>100257</v>
      </c>
      <c r="E99" t="s">
        <v>98</v>
      </c>
      <c r="F99" t="s">
        <v>43</v>
      </c>
      <c r="G99">
        <v>1</v>
      </c>
      <c r="H99" s="22">
        <v>379</v>
      </c>
      <c r="I99" t="s">
        <v>93</v>
      </c>
      <c r="J99" t="s">
        <v>6</v>
      </c>
      <c r="K99" s="23" t="s">
        <v>6</v>
      </c>
      <c r="L99" s="22">
        <v>0</v>
      </c>
      <c r="M99" s="24">
        <v>379</v>
      </c>
      <c r="N99">
        <f ca="1">IF(LEFT(tblSales[[#This Row],[Category]],1)="A",RANDBETWEEN(1,4),RANDBETWEEN(2,7))</f>
        <v>5</v>
      </c>
      <c r="O99" s="24" t="str">
        <f>IF(COUNTIF($A$2:A99,A99)=1,SUMIFS(tblSales[Revenue],tblSales[Order ID],tblSales[[#This Row],[Order ID]]),"")</f>
        <v/>
      </c>
      <c r="P99" t="str">
        <f>TEXT(tblSales[[#This Row],[Date]],"ddd")</f>
        <v>Thu</v>
      </c>
      <c r="Q99">
        <f>1/COUNTIF(tblSales[Order ID],tblSales[[#This Row],[Order ID]])</f>
        <v>0.2</v>
      </c>
    </row>
    <row r="100" spans="1:17" x14ac:dyDescent="0.25">
      <c r="A100">
        <v>201933</v>
      </c>
      <c r="B100" s="5">
        <v>45491</v>
      </c>
      <c r="C100">
        <v>129549</v>
      </c>
      <c r="D100">
        <v>100248</v>
      </c>
      <c r="E100" t="s">
        <v>98</v>
      </c>
      <c r="F100" t="s">
        <v>37</v>
      </c>
      <c r="G100">
        <v>1</v>
      </c>
      <c r="H100" s="22">
        <v>199</v>
      </c>
      <c r="I100" t="s">
        <v>93</v>
      </c>
      <c r="J100" t="s">
        <v>6</v>
      </c>
      <c r="K100" s="23" t="s">
        <v>6</v>
      </c>
      <c r="L100" s="22">
        <v>0</v>
      </c>
      <c r="M100" s="24">
        <v>199</v>
      </c>
      <c r="N100">
        <f ca="1">IF(LEFT(tblSales[[#This Row],[Category]],1)="A",RANDBETWEEN(1,4),RANDBETWEEN(2,7))</f>
        <v>5</v>
      </c>
      <c r="O100" s="24" t="str">
        <f>IF(COUNTIF($A$2:A100,A100)=1,SUMIFS(tblSales[Revenue],tblSales[Order ID],tblSales[[#This Row],[Order ID]]),"")</f>
        <v/>
      </c>
      <c r="P100" t="str">
        <f>TEXT(tblSales[[#This Row],[Date]],"ddd")</f>
        <v>Thu</v>
      </c>
      <c r="Q100">
        <f>1/COUNTIF(tblSales[Order ID],tblSales[[#This Row],[Order ID]])</f>
        <v>0.2</v>
      </c>
    </row>
    <row r="101" spans="1:17" x14ac:dyDescent="0.25">
      <c r="A101">
        <v>201933</v>
      </c>
      <c r="B101" s="5">
        <v>45491</v>
      </c>
      <c r="C101">
        <v>129549</v>
      </c>
      <c r="D101">
        <v>300186</v>
      </c>
      <c r="E101" t="s">
        <v>92</v>
      </c>
      <c r="F101" t="s">
        <v>113</v>
      </c>
      <c r="G101">
        <v>1</v>
      </c>
      <c r="H101" s="22">
        <v>49.99</v>
      </c>
      <c r="I101" t="s">
        <v>93</v>
      </c>
      <c r="J101" t="s">
        <v>6</v>
      </c>
      <c r="K101" s="23" t="s">
        <v>6</v>
      </c>
      <c r="L101" s="22">
        <v>0</v>
      </c>
      <c r="M101" s="24">
        <v>49.99</v>
      </c>
      <c r="N101">
        <f ca="1">IF(LEFT(tblSales[[#This Row],[Category]],1)="A",RANDBETWEEN(1,4),RANDBETWEEN(2,7))</f>
        <v>4</v>
      </c>
      <c r="O101" s="24" t="str">
        <f>IF(COUNTIF($A$2:A101,A101)=1,SUMIFS(tblSales[Revenue],tblSales[Order ID],tblSales[[#This Row],[Order ID]]),"")</f>
        <v/>
      </c>
      <c r="P101" t="str">
        <f>TEXT(tblSales[[#This Row],[Date]],"ddd")</f>
        <v>Thu</v>
      </c>
      <c r="Q101">
        <f>1/COUNTIF(tblSales[Order ID],tblSales[[#This Row],[Order ID]])</f>
        <v>0.2</v>
      </c>
    </row>
    <row r="102" spans="1:17" x14ac:dyDescent="0.25">
      <c r="A102">
        <v>201934</v>
      </c>
      <c r="B102" s="5">
        <v>45491</v>
      </c>
      <c r="C102">
        <v>115057</v>
      </c>
      <c r="D102">
        <v>300185</v>
      </c>
      <c r="E102" t="s">
        <v>92</v>
      </c>
      <c r="F102" t="s">
        <v>101</v>
      </c>
      <c r="G102">
        <v>1</v>
      </c>
      <c r="H102" s="22">
        <v>29.99</v>
      </c>
      <c r="I102" t="s">
        <v>93</v>
      </c>
      <c r="J102" t="s">
        <v>6</v>
      </c>
      <c r="K102" s="23" t="s">
        <v>6</v>
      </c>
      <c r="L102" s="22">
        <v>0</v>
      </c>
      <c r="M102" s="24">
        <v>29.99</v>
      </c>
      <c r="N102">
        <f ca="1">IF(LEFT(tblSales[[#This Row],[Category]],1)="A",RANDBETWEEN(1,4),RANDBETWEEN(2,7))</f>
        <v>2</v>
      </c>
      <c r="O102" s="24">
        <f>IF(COUNTIF($A$2:A102,A102)=1,SUMIFS(tblSales[Revenue],tblSales[Order ID],tblSales[[#This Row],[Order ID]]),"")</f>
        <v>29.99</v>
      </c>
      <c r="P102" t="str">
        <f>TEXT(tblSales[[#This Row],[Date]],"ddd")</f>
        <v>Thu</v>
      </c>
      <c r="Q102">
        <f>1/COUNTIF(tblSales[Order ID],tblSales[[#This Row],[Order ID]])</f>
        <v>1</v>
      </c>
    </row>
    <row r="103" spans="1:17" x14ac:dyDescent="0.25">
      <c r="A103">
        <v>201935</v>
      </c>
      <c r="B103" s="5">
        <v>45488</v>
      </c>
      <c r="C103">
        <v>118115</v>
      </c>
      <c r="D103">
        <v>100252</v>
      </c>
      <c r="E103" t="s">
        <v>98</v>
      </c>
      <c r="F103" t="s">
        <v>33</v>
      </c>
      <c r="G103">
        <v>2</v>
      </c>
      <c r="H103" s="22">
        <v>449</v>
      </c>
      <c r="I103" t="s">
        <v>93</v>
      </c>
      <c r="J103" t="s">
        <v>6</v>
      </c>
      <c r="K103" s="23" t="s">
        <v>6</v>
      </c>
      <c r="L103" s="22">
        <v>0</v>
      </c>
      <c r="M103" s="24">
        <v>898</v>
      </c>
      <c r="N103">
        <f ca="1">IF(LEFT(tblSales[[#This Row],[Category]],1)="A",RANDBETWEEN(1,4),RANDBETWEEN(2,7))</f>
        <v>3</v>
      </c>
      <c r="O103" s="24">
        <f>IF(COUNTIF($A$2:A103,A103)=1,SUMIFS(tblSales[Revenue],tblSales[Order ID],tblSales[[#This Row],[Order ID]]),"")</f>
        <v>935.98</v>
      </c>
      <c r="P103" t="str">
        <f>TEXT(tblSales[[#This Row],[Date]],"ddd")</f>
        <v>Mon</v>
      </c>
      <c r="Q103">
        <f>1/COUNTIF(tblSales[Order ID],tblSales[[#This Row],[Order ID]])</f>
        <v>0.5</v>
      </c>
    </row>
    <row r="104" spans="1:17" x14ac:dyDescent="0.25">
      <c r="A104">
        <v>201935</v>
      </c>
      <c r="B104" s="5">
        <v>45488</v>
      </c>
      <c r="C104">
        <v>118115</v>
      </c>
      <c r="D104">
        <v>200549</v>
      </c>
      <c r="E104" t="s">
        <v>95</v>
      </c>
      <c r="F104" t="s">
        <v>94</v>
      </c>
      <c r="G104">
        <v>2</v>
      </c>
      <c r="H104" s="22">
        <v>18.989999999999998</v>
      </c>
      <c r="I104" t="s">
        <v>93</v>
      </c>
      <c r="J104" t="s">
        <v>6</v>
      </c>
      <c r="K104" s="23" t="s">
        <v>6</v>
      </c>
      <c r="L104" s="22">
        <v>0</v>
      </c>
      <c r="M104" s="24">
        <v>37.979999999999997</v>
      </c>
      <c r="N104">
        <f ca="1">IF(LEFT(tblSales[[#This Row],[Category]],1)="A",RANDBETWEEN(1,4),RANDBETWEEN(2,7))</f>
        <v>3</v>
      </c>
      <c r="O104" s="24" t="str">
        <f>IF(COUNTIF($A$2:A104,A104)=1,SUMIFS(tblSales[Revenue],tblSales[Order ID],tblSales[[#This Row],[Order ID]]),"")</f>
        <v/>
      </c>
      <c r="P104" t="str">
        <f>TEXT(tblSales[[#This Row],[Date]],"ddd")</f>
        <v>Mon</v>
      </c>
      <c r="Q104">
        <f>1/COUNTIF(tblSales[Order ID],tblSales[[#This Row],[Order ID]])</f>
        <v>0.5</v>
      </c>
    </row>
    <row r="105" spans="1:17" x14ac:dyDescent="0.25">
      <c r="A105">
        <v>201936</v>
      </c>
      <c r="B105" s="5">
        <v>45487</v>
      </c>
      <c r="C105">
        <v>116550</v>
      </c>
      <c r="D105">
        <v>300185</v>
      </c>
      <c r="E105" t="s">
        <v>92</v>
      </c>
      <c r="F105" t="s">
        <v>101</v>
      </c>
      <c r="G105">
        <v>1</v>
      </c>
      <c r="H105" s="22">
        <v>29.99</v>
      </c>
      <c r="I105" t="s">
        <v>18</v>
      </c>
      <c r="J105" t="s">
        <v>99</v>
      </c>
      <c r="K105" s="23">
        <v>0.1</v>
      </c>
      <c r="L105" s="22">
        <v>2.9990000000000001</v>
      </c>
      <c r="M105" s="24">
        <v>26.991</v>
      </c>
      <c r="N105">
        <f ca="1">IF(LEFT(tblSales[[#This Row],[Category]],1)="A",RANDBETWEEN(1,4),RANDBETWEEN(2,7))</f>
        <v>3</v>
      </c>
      <c r="O105" s="24">
        <f>IF(COUNTIF($A$2:A105,A105)=1,SUMIFS(tblSales[Revenue],tblSales[Order ID],tblSales[[#This Row],[Order ID]]),"")</f>
        <v>379.71899999999999</v>
      </c>
      <c r="P105" t="str">
        <f>TEXT(tblSales[[#This Row],[Date]],"ddd")</f>
        <v>Sun</v>
      </c>
      <c r="Q105">
        <f>1/COUNTIF(tblSales[Order ID],tblSales[[#This Row],[Order ID]])</f>
        <v>0.25</v>
      </c>
    </row>
    <row r="106" spans="1:17" x14ac:dyDescent="0.25">
      <c r="A106">
        <v>201936</v>
      </c>
      <c r="B106" s="5">
        <v>45487</v>
      </c>
      <c r="C106">
        <v>116550</v>
      </c>
      <c r="D106">
        <v>200559</v>
      </c>
      <c r="E106" t="s">
        <v>95</v>
      </c>
      <c r="F106" t="s">
        <v>97</v>
      </c>
      <c r="G106">
        <v>1</v>
      </c>
      <c r="H106" s="22">
        <v>59.99</v>
      </c>
      <c r="I106" t="s">
        <v>18</v>
      </c>
      <c r="J106" t="s">
        <v>99</v>
      </c>
      <c r="K106" s="23">
        <v>0.1</v>
      </c>
      <c r="L106" s="22">
        <v>5.9990000000000006</v>
      </c>
      <c r="M106" s="24">
        <v>53.991</v>
      </c>
      <c r="N106">
        <f ca="1">IF(LEFT(tblSales[[#This Row],[Category]],1)="A",RANDBETWEEN(1,4),RANDBETWEEN(2,7))</f>
        <v>4</v>
      </c>
      <c r="O106" s="24" t="str">
        <f>IF(COUNTIF($A$2:A106,A106)=1,SUMIFS(tblSales[Revenue],tblSales[Order ID],tblSales[[#This Row],[Order ID]]),"")</f>
        <v/>
      </c>
      <c r="P106" t="str">
        <f>TEXT(tblSales[[#This Row],[Date]],"ddd")</f>
        <v>Sun</v>
      </c>
      <c r="Q106">
        <f>1/COUNTIF(tblSales[Order ID],tblSales[[#This Row],[Order ID]])</f>
        <v>0.25</v>
      </c>
    </row>
    <row r="107" spans="1:17" x14ac:dyDescent="0.25">
      <c r="A107">
        <v>201936</v>
      </c>
      <c r="B107" s="5">
        <v>45487</v>
      </c>
      <c r="C107">
        <v>116550</v>
      </c>
      <c r="D107">
        <v>200550</v>
      </c>
      <c r="E107" t="s">
        <v>95</v>
      </c>
      <c r="F107" t="s">
        <v>109</v>
      </c>
      <c r="G107">
        <v>2</v>
      </c>
      <c r="H107" s="22">
        <v>15.99</v>
      </c>
      <c r="I107" t="s">
        <v>18</v>
      </c>
      <c r="J107" t="s">
        <v>99</v>
      </c>
      <c r="K107" s="23">
        <v>0.1</v>
      </c>
      <c r="L107" s="22">
        <v>3.1980000000000004</v>
      </c>
      <c r="M107" s="24">
        <v>28.782</v>
      </c>
      <c r="N107">
        <f ca="1">IF(LEFT(tblSales[[#This Row],[Category]],1)="A",RANDBETWEEN(1,4),RANDBETWEEN(2,7))</f>
        <v>3</v>
      </c>
      <c r="O107" s="24" t="str">
        <f>IF(COUNTIF($A$2:A107,A107)=1,SUMIFS(tblSales[Revenue],tblSales[Order ID],tblSales[[#This Row],[Order ID]]),"")</f>
        <v/>
      </c>
      <c r="P107" t="str">
        <f>TEXT(tblSales[[#This Row],[Date]],"ddd")</f>
        <v>Sun</v>
      </c>
      <c r="Q107">
        <f>1/COUNTIF(tblSales[Order ID],tblSales[[#This Row],[Order ID]])</f>
        <v>0.25</v>
      </c>
    </row>
    <row r="108" spans="1:17" x14ac:dyDescent="0.25">
      <c r="A108">
        <v>201936</v>
      </c>
      <c r="B108" s="5">
        <v>45487</v>
      </c>
      <c r="C108">
        <v>116550</v>
      </c>
      <c r="D108">
        <v>200559</v>
      </c>
      <c r="E108" t="s">
        <v>95</v>
      </c>
      <c r="F108" t="s">
        <v>97</v>
      </c>
      <c r="G108">
        <v>5</v>
      </c>
      <c r="H108" s="22">
        <v>59.99</v>
      </c>
      <c r="I108" t="s">
        <v>18</v>
      </c>
      <c r="J108" t="s">
        <v>99</v>
      </c>
      <c r="K108" s="23">
        <v>0.1</v>
      </c>
      <c r="L108" s="22">
        <v>29.995000000000001</v>
      </c>
      <c r="M108" s="24">
        <v>269.95499999999998</v>
      </c>
      <c r="N108">
        <f ca="1">IF(LEFT(tblSales[[#This Row],[Category]],1)="A",RANDBETWEEN(1,4),RANDBETWEEN(2,7))</f>
        <v>4</v>
      </c>
      <c r="O108" s="24" t="str">
        <f>IF(COUNTIF($A$2:A108,A108)=1,SUMIFS(tblSales[Revenue],tblSales[Order ID],tblSales[[#This Row],[Order ID]]),"")</f>
        <v/>
      </c>
      <c r="P108" t="str">
        <f>TEXT(tblSales[[#This Row],[Date]],"ddd")</f>
        <v>Sun</v>
      </c>
      <c r="Q108">
        <f>1/COUNTIF(tblSales[Order ID],tblSales[[#This Row],[Order ID]])</f>
        <v>0.25</v>
      </c>
    </row>
    <row r="109" spans="1:17" x14ac:dyDescent="0.25">
      <c r="A109">
        <v>201937</v>
      </c>
      <c r="B109" s="5">
        <v>45485</v>
      </c>
      <c r="C109">
        <v>114108</v>
      </c>
      <c r="D109">
        <v>200559</v>
      </c>
      <c r="E109" t="s">
        <v>95</v>
      </c>
      <c r="F109" t="s">
        <v>97</v>
      </c>
      <c r="G109">
        <v>1</v>
      </c>
      <c r="H109" s="22">
        <v>59.99</v>
      </c>
      <c r="I109" t="s">
        <v>93</v>
      </c>
      <c r="J109" t="s">
        <v>6</v>
      </c>
      <c r="K109" s="23" t="s">
        <v>6</v>
      </c>
      <c r="L109" s="22">
        <v>0</v>
      </c>
      <c r="M109" s="24">
        <v>59.99</v>
      </c>
      <c r="N109">
        <f ca="1">IF(LEFT(tblSales[[#This Row],[Category]],1)="A",RANDBETWEEN(1,4),RANDBETWEEN(2,7))</f>
        <v>2</v>
      </c>
      <c r="O109" s="24">
        <f>IF(COUNTIF($A$2:A109,A109)=1,SUMIFS(tblSales[Revenue],tblSales[Order ID],tblSales[[#This Row],[Order ID]]),"")</f>
        <v>508.92</v>
      </c>
      <c r="P109" t="str">
        <f>TEXT(tblSales[[#This Row],[Date]],"ddd")</f>
        <v>Fri</v>
      </c>
      <c r="Q109">
        <f>1/COUNTIF(tblSales[Order ID],tblSales[[#This Row],[Order ID]])</f>
        <v>0.25</v>
      </c>
    </row>
    <row r="110" spans="1:17" x14ac:dyDescent="0.25">
      <c r="A110">
        <v>201937</v>
      </c>
      <c r="B110" s="5">
        <v>45485</v>
      </c>
      <c r="C110">
        <v>114108</v>
      </c>
      <c r="D110">
        <v>200549</v>
      </c>
      <c r="E110" t="s">
        <v>95</v>
      </c>
      <c r="F110" t="s">
        <v>94</v>
      </c>
      <c r="G110">
        <v>1</v>
      </c>
      <c r="H110" s="22">
        <v>18.989999999999998</v>
      </c>
      <c r="I110" t="s">
        <v>93</v>
      </c>
      <c r="J110" t="s">
        <v>6</v>
      </c>
      <c r="K110" s="23" t="s">
        <v>6</v>
      </c>
      <c r="L110" s="22">
        <v>0</v>
      </c>
      <c r="M110" s="24">
        <v>18.989999999999998</v>
      </c>
      <c r="N110">
        <f ca="1">IF(LEFT(tblSales[[#This Row],[Category]],1)="A",RANDBETWEEN(1,4),RANDBETWEEN(2,7))</f>
        <v>3</v>
      </c>
      <c r="O110" s="24" t="str">
        <f>IF(COUNTIF($A$2:A110,A110)=1,SUMIFS(tblSales[Revenue],tblSales[Order ID],tblSales[[#This Row],[Order ID]]),"")</f>
        <v/>
      </c>
      <c r="P110" t="str">
        <f>TEXT(tblSales[[#This Row],[Date]],"ddd")</f>
        <v>Fri</v>
      </c>
      <c r="Q110">
        <f>1/COUNTIF(tblSales[Order ID],tblSales[[#This Row],[Order ID]])</f>
        <v>0.25</v>
      </c>
    </row>
    <row r="111" spans="1:17" x14ac:dyDescent="0.25">
      <c r="A111">
        <v>201937</v>
      </c>
      <c r="B111" s="5">
        <v>45485</v>
      </c>
      <c r="C111">
        <v>114108</v>
      </c>
      <c r="D111">
        <v>200551</v>
      </c>
      <c r="E111" t="s">
        <v>95</v>
      </c>
      <c r="F111" t="s">
        <v>114</v>
      </c>
      <c r="G111">
        <v>5</v>
      </c>
      <c r="H111" s="22">
        <v>79.989999999999995</v>
      </c>
      <c r="I111" t="s">
        <v>93</v>
      </c>
      <c r="J111" t="s">
        <v>6</v>
      </c>
      <c r="K111" s="23" t="s">
        <v>6</v>
      </c>
      <c r="L111" s="22">
        <v>0</v>
      </c>
      <c r="M111" s="24">
        <v>399.95</v>
      </c>
      <c r="N111">
        <f ca="1">IF(LEFT(tblSales[[#This Row],[Category]],1)="A",RANDBETWEEN(1,4),RANDBETWEEN(2,7))</f>
        <v>1</v>
      </c>
      <c r="O111" s="24" t="str">
        <f>IF(COUNTIF($A$2:A111,A111)=1,SUMIFS(tblSales[Revenue],tblSales[Order ID],tblSales[[#This Row],[Order ID]]),"")</f>
        <v/>
      </c>
      <c r="P111" t="str">
        <f>TEXT(tblSales[[#This Row],[Date]],"ddd")</f>
        <v>Fri</v>
      </c>
      <c r="Q111">
        <f>1/COUNTIF(tblSales[Order ID],tblSales[[#This Row],[Order ID]])</f>
        <v>0.25</v>
      </c>
    </row>
    <row r="112" spans="1:17" x14ac:dyDescent="0.25">
      <c r="A112">
        <v>201937</v>
      </c>
      <c r="B112" s="5">
        <v>45485</v>
      </c>
      <c r="C112">
        <v>114108</v>
      </c>
      <c r="D112">
        <v>200548</v>
      </c>
      <c r="E112" t="s">
        <v>95</v>
      </c>
      <c r="F112" t="s">
        <v>111</v>
      </c>
      <c r="G112">
        <v>1</v>
      </c>
      <c r="H112" s="22">
        <v>29.99</v>
      </c>
      <c r="I112" t="s">
        <v>93</v>
      </c>
      <c r="J112" t="s">
        <v>6</v>
      </c>
      <c r="K112" s="23" t="s">
        <v>6</v>
      </c>
      <c r="L112" s="22">
        <v>0</v>
      </c>
      <c r="M112" s="24">
        <v>29.99</v>
      </c>
      <c r="N112">
        <f ca="1">IF(LEFT(tblSales[[#This Row],[Category]],1)="A",RANDBETWEEN(1,4),RANDBETWEEN(2,7))</f>
        <v>3</v>
      </c>
      <c r="O112" s="24" t="str">
        <f>IF(COUNTIF($A$2:A112,A112)=1,SUMIFS(tblSales[Revenue],tblSales[Order ID],tblSales[[#This Row],[Order ID]]),"")</f>
        <v/>
      </c>
      <c r="P112" t="str">
        <f>TEXT(tblSales[[#This Row],[Date]],"ddd")</f>
        <v>Fri</v>
      </c>
      <c r="Q112">
        <f>1/COUNTIF(tblSales[Order ID],tblSales[[#This Row],[Order ID]])</f>
        <v>0.25</v>
      </c>
    </row>
    <row r="113" spans="1:17" x14ac:dyDescent="0.25">
      <c r="A113">
        <v>201938</v>
      </c>
      <c r="B113" s="5">
        <v>45494</v>
      </c>
      <c r="C113">
        <v>124837</v>
      </c>
      <c r="D113">
        <v>200554</v>
      </c>
      <c r="E113" t="s">
        <v>95</v>
      </c>
      <c r="F113" t="s">
        <v>100</v>
      </c>
      <c r="G113">
        <v>3</v>
      </c>
      <c r="H113" s="22">
        <v>67.989999999999995</v>
      </c>
      <c r="I113" t="s">
        <v>93</v>
      </c>
      <c r="J113" t="s">
        <v>6</v>
      </c>
      <c r="K113" s="23" t="s">
        <v>6</v>
      </c>
      <c r="L113" s="22">
        <v>0</v>
      </c>
      <c r="M113" s="24">
        <v>203.96999999999997</v>
      </c>
      <c r="N113">
        <f ca="1">IF(LEFT(tblSales[[#This Row],[Category]],1)="A",RANDBETWEEN(1,4),RANDBETWEEN(2,7))</f>
        <v>3</v>
      </c>
      <c r="O113" s="24">
        <f>IF(COUNTIF($A$2:A113,A113)=1,SUMIFS(tblSales[Revenue],tblSales[Order ID],tblSales[[#This Row],[Order ID]]),"")</f>
        <v>203.96999999999997</v>
      </c>
      <c r="P113" t="str">
        <f>TEXT(tblSales[[#This Row],[Date]],"ddd")</f>
        <v>Sun</v>
      </c>
      <c r="Q113">
        <f>1/COUNTIF(tblSales[Order ID],tblSales[[#This Row],[Order ID]])</f>
        <v>1</v>
      </c>
    </row>
    <row r="114" spans="1:17" x14ac:dyDescent="0.25">
      <c r="A114">
        <v>201939</v>
      </c>
      <c r="B114" s="5">
        <v>45486</v>
      </c>
      <c r="C114">
        <v>124132</v>
      </c>
      <c r="D114">
        <v>200559</v>
      </c>
      <c r="E114" t="s">
        <v>95</v>
      </c>
      <c r="F114" t="s">
        <v>97</v>
      </c>
      <c r="G114">
        <v>1</v>
      </c>
      <c r="H114" s="22">
        <v>59.99</v>
      </c>
      <c r="I114" t="s">
        <v>93</v>
      </c>
      <c r="J114" t="s">
        <v>6</v>
      </c>
      <c r="K114" s="23" t="s">
        <v>6</v>
      </c>
      <c r="L114" s="22">
        <v>0</v>
      </c>
      <c r="M114" s="24">
        <v>59.99</v>
      </c>
      <c r="N114">
        <f ca="1">IF(LEFT(tblSales[[#This Row],[Category]],1)="A",RANDBETWEEN(1,4),RANDBETWEEN(2,7))</f>
        <v>1</v>
      </c>
      <c r="O114" s="24">
        <f>IF(COUNTIF($A$2:A114,A114)=1,SUMIFS(tblSales[Revenue],tblSales[Order ID],tblSales[[#This Row],[Order ID]]),"")</f>
        <v>59.99</v>
      </c>
      <c r="P114" t="str">
        <f>TEXT(tblSales[[#This Row],[Date]],"ddd")</f>
        <v>Sat</v>
      </c>
      <c r="Q114">
        <f>1/COUNTIF(tblSales[Order ID],tblSales[[#This Row],[Order ID]])</f>
        <v>1</v>
      </c>
    </row>
    <row r="115" spans="1:17" x14ac:dyDescent="0.25">
      <c r="A115">
        <v>201940</v>
      </c>
      <c r="B115" s="5">
        <v>45484</v>
      </c>
      <c r="C115">
        <v>111174</v>
      </c>
      <c r="D115">
        <v>200559</v>
      </c>
      <c r="E115" t="s">
        <v>95</v>
      </c>
      <c r="F115" t="s">
        <v>97</v>
      </c>
      <c r="G115">
        <v>1</v>
      </c>
      <c r="H115" s="22">
        <v>59.99</v>
      </c>
      <c r="I115" t="s">
        <v>93</v>
      </c>
      <c r="J115" t="s">
        <v>6</v>
      </c>
      <c r="K115" s="23" t="s">
        <v>6</v>
      </c>
      <c r="L115" s="22">
        <v>0</v>
      </c>
      <c r="M115" s="24">
        <v>59.99</v>
      </c>
      <c r="N115">
        <f ca="1">IF(LEFT(tblSales[[#This Row],[Category]],1)="A",RANDBETWEEN(1,4),RANDBETWEEN(2,7))</f>
        <v>2</v>
      </c>
      <c r="O115" s="24">
        <f>IF(COUNTIF($A$2:A115,A115)=1,SUMIFS(tblSales[Revenue],tblSales[Order ID],tblSales[[#This Row],[Order ID]]),"")</f>
        <v>59.99</v>
      </c>
      <c r="P115" t="str">
        <f>TEXT(tblSales[[#This Row],[Date]],"ddd")</f>
        <v>Thu</v>
      </c>
      <c r="Q115">
        <f>1/COUNTIF(tblSales[Order ID],tblSales[[#This Row],[Order ID]])</f>
        <v>1</v>
      </c>
    </row>
    <row r="116" spans="1:17" x14ac:dyDescent="0.25">
      <c r="A116">
        <v>201941</v>
      </c>
      <c r="B116" s="5">
        <v>45481</v>
      </c>
      <c r="C116">
        <v>121247</v>
      </c>
      <c r="D116">
        <v>200549</v>
      </c>
      <c r="E116" t="s">
        <v>95</v>
      </c>
      <c r="F116" t="s">
        <v>94</v>
      </c>
      <c r="G116">
        <v>1</v>
      </c>
      <c r="H116" s="22">
        <v>18.989999999999998</v>
      </c>
      <c r="I116" t="s">
        <v>93</v>
      </c>
      <c r="J116" t="s">
        <v>6</v>
      </c>
      <c r="K116" s="23" t="s">
        <v>6</v>
      </c>
      <c r="L116" s="22">
        <v>0</v>
      </c>
      <c r="M116" s="24">
        <v>18.989999999999998</v>
      </c>
      <c r="N116">
        <f ca="1">IF(LEFT(tblSales[[#This Row],[Category]],1)="A",RANDBETWEEN(1,4),RANDBETWEEN(2,7))</f>
        <v>2</v>
      </c>
      <c r="O116" s="24">
        <f>IF(COUNTIF($A$2:A116,A116)=1,SUMIFS(tblSales[Revenue],tblSales[Order ID],tblSales[[#This Row],[Order ID]]),"")</f>
        <v>18.989999999999998</v>
      </c>
      <c r="P116" t="str">
        <f>TEXT(tblSales[[#This Row],[Date]],"ddd")</f>
        <v>Mon</v>
      </c>
      <c r="Q116">
        <f>1/COUNTIF(tblSales[Order ID],tblSales[[#This Row],[Order ID]])</f>
        <v>1</v>
      </c>
    </row>
    <row r="117" spans="1:17" x14ac:dyDescent="0.25">
      <c r="A117">
        <v>201942</v>
      </c>
      <c r="B117" s="5">
        <v>45483</v>
      </c>
      <c r="C117">
        <v>129825</v>
      </c>
      <c r="D117">
        <v>200551</v>
      </c>
      <c r="E117" t="s">
        <v>95</v>
      </c>
      <c r="F117" t="s">
        <v>114</v>
      </c>
      <c r="G117">
        <v>5</v>
      </c>
      <c r="H117" s="22">
        <v>79.989999999999995</v>
      </c>
      <c r="I117" t="s">
        <v>93</v>
      </c>
      <c r="J117" t="s">
        <v>6</v>
      </c>
      <c r="K117" s="23" t="s">
        <v>6</v>
      </c>
      <c r="L117" s="22">
        <v>0</v>
      </c>
      <c r="M117" s="24">
        <v>399.95</v>
      </c>
      <c r="N117">
        <f ca="1">IF(LEFT(tblSales[[#This Row],[Category]],1)="A",RANDBETWEEN(1,4),RANDBETWEEN(2,7))</f>
        <v>4</v>
      </c>
      <c r="O117" s="24">
        <f>IF(COUNTIF($A$2:A117,A117)=1,SUMIFS(tblSales[Revenue],tblSales[Order ID],tblSales[[#This Row],[Order ID]]),"")</f>
        <v>576.9</v>
      </c>
      <c r="P117" t="str">
        <f>TEXT(tblSales[[#This Row],[Date]],"ddd")</f>
        <v>Wed</v>
      </c>
      <c r="Q117">
        <f>1/COUNTIF(tblSales[Order ID],tblSales[[#This Row],[Order ID]])</f>
        <v>0.33333333333333331</v>
      </c>
    </row>
    <row r="118" spans="1:17" x14ac:dyDescent="0.25">
      <c r="A118">
        <v>201942</v>
      </c>
      <c r="B118" s="5">
        <v>45483</v>
      </c>
      <c r="C118">
        <v>129825</v>
      </c>
      <c r="D118">
        <v>200559</v>
      </c>
      <c r="E118" t="s">
        <v>95</v>
      </c>
      <c r="F118" t="s">
        <v>97</v>
      </c>
      <c r="G118">
        <v>2</v>
      </c>
      <c r="H118" s="22">
        <v>59.99</v>
      </c>
      <c r="I118" t="s">
        <v>93</v>
      </c>
      <c r="J118" t="s">
        <v>6</v>
      </c>
      <c r="K118" s="23" t="s">
        <v>6</v>
      </c>
      <c r="L118" s="22">
        <v>0</v>
      </c>
      <c r="M118" s="24">
        <v>119.98</v>
      </c>
      <c r="N118">
        <f ca="1">IF(LEFT(tblSales[[#This Row],[Category]],1)="A",RANDBETWEEN(1,4),RANDBETWEEN(2,7))</f>
        <v>1</v>
      </c>
      <c r="O118" s="24" t="str">
        <f>IF(COUNTIF($A$2:A118,A118)=1,SUMIFS(tblSales[Revenue],tblSales[Order ID],tblSales[[#This Row],[Order ID]]),"")</f>
        <v/>
      </c>
      <c r="P118" t="str">
        <f>TEXT(tblSales[[#This Row],[Date]],"ddd")</f>
        <v>Wed</v>
      </c>
      <c r="Q118">
        <f>1/COUNTIF(tblSales[Order ID],tblSales[[#This Row],[Order ID]])</f>
        <v>0.33333333333333331</v>
      </c>
    </row>
    <row r="119" spans="1:17" x14ac:dyDescent="0.25">
      <c r="A119">
        <v>201942</v>
      </c>
      <c r="B119" s="5">
        <v>45483</v>
      </c>
      <c r="C119">
        <v>129825</v>
      </c>
      <c r="D119">
        <v>200549</v>
      </c>
      <c r="E119" t="s">
        <v>95</v>
      </c>
      <c r="F119" t="s">
        <v>94</v>
      </c>
      <c r="G119">
        <v>3</v>
      </c>
      <c r="H119" s="22">
        <v>18.989999999999998</v>
      </c>
      <c r="I119" t="s">
        <v>93</v>
      </c>
      <c r="J119" t="s">
        <v>6</v>
      </c>
      <c r="K119" s="23" t="s">
        <v>6</v>
      </c>
      <c r="L119" s="22">
        <v>0</v>
      </c>
      <c r="M119" s="24">
        <v>56.97</v>
      </c>
      <c r="N119">
        <f ca="1">IF(LEFT(tblSales[[#This Row],[Category]],1)="A",RANDBETWEEN(1,4),RANDBETWEEN(2,7))</f>
        <v>3</v>
      </c>
      <c r="O119" s="24" t="str">
        <f>IF(COUNTIF($A$2:A119,A119)=1,SUMIFS(tblSales[Revenue],tblSales[Order ID],tblSales[[#This Row],[Order ID]]),"")</f>
        <v/>
      </c>
      <c r="P119" t="str">
        <f>TEXT(tblSales[[#This Row],[Date]],"ddd")</f>
        <v>Wed</v>
      </c>
      <c r="Q119">
        <f>1/COUNTIF(tblSales[Order ID],tblSales[[#This Row],[Order ID]])</f>
        <v>0.33333333333333331</v>
      </c>
    </row>
    <row r="120" spans="1:17" x14ac:dyDescent="0.25">
      <c r="A120">
        <v>201943</v>
      </c>
      <c r="B120" s="5">
        <v>45488</v>
      </c>
      <c r="C120">
        <v>129503</v>
      </c>
      <c r="D120">
        <v>100257</v>
      </c>
      <c r="E120" t="s">
        <v>98</v>
      </c>
      <c r="F120" t="s">
        <v>43</v>
      </c>
      <c r="G120">
        <v>5</v>
      </c>
      <c r="H120" s="22">
        <v>379</v>
      </c>
      <c r="I120" t="s">
        <v>93</v>
      </c>
      <c r="J120" t="s">
        <v>6</v>
      </c>
      <c r="K120" s="23" t="s">
        <v>6</v>
      </c>
      <c r="L120" s="22">
        <v>0</v>
      </c>
      <c r="M120" s="24">
        <v>1895</v>
      </c>
      <c r="N120">
        <f ca="1">IF(LEFT(tblSales[[#This Row],[Category]],1)="A",RANDBETWEEN(1,4),RANDBETWEEN(2,7))</f>
        <v>4</v>
      </c>
      <c r="O120" s="24">
        <f>IF(COUNTIF($A$2:A120,A120)=1,SUMIFS(tblSales[Revenue],tblSales[Order ID],tblSales[[#This Row],[Order ID]]),"")</f>
        <v>3286.9799999999996</v>
      </c>
      <c r="P120" t="str">
        <f>TEXT(tblSales[[#This Row],[Date]],"ddd")</f>
        <v>Mon</v>
      </c>
      <c r="Q120">
        <f>1/COUNTIF(tblSales[Order ID],tblSales[[#This Row],[Order ID]])</f>
        <v>0.25</v>
      </c>
    </row>
    <row r="121" spans="1:17" x14ac:dyDescent="0.25">
      <c r="A121">
        <v>201943</v>
      </c>
      <c r="B121" s="5">
        <v>45488</v>
      </c>
      <c r="C121">
        <v>129503</v>
      </c>
      <c r="D121">
        <v>100255</v>
      </c>
      <c r="E121" t="s">
        <v>98</v>
      </c>
      <c r="F121" t="s">
        <v>39</v>
      </c>
      <c r="G121">
        <v>1</v>
      </c>
      <c r="H121" s="22">
        <v>1299</v>
      </c>
      <c r="I121" t="s">
        <v>93</v>
      </c>
      <c r="J121" t="s">
        <v>6</v>
      </c>
      <c r="K121" s="23" t="s">
        <v>6</v>
      </c>
      <c r="L121" s="22">
        <v>0</v>
      </c>
      <c r="M121" s="24">
        <v>1299</v>
      </c>
      <c r="N121">
        <f ca="1">IF(LEFT(tblSales[[#This Row],[Category]],1)="A",RANDBETWEEN(1,4),RANDBETWEEN(2,7))</f>
        <v>2</v>
      </c>
      <c r="O121" s="24" t="str">
        <f>IF(COUNTIF($A$2:A121,A121)=1,SUMIFS(tblSales[Revenue],tblSales[Order ID],tblSales[[#This Row],[Order ID]]),"")</f>
        <v/>
      </c>
      <c r="P121" t="str">
        <f>TEXT(tblSales[[#This Row],[Date]],"ddd")</f>
        <v>Mon</v>
      </c>
      <c r="Q121">
        <f>1/COUNTIF(tblSales[Order ID],tblSales[[#This Row],[Order ID]])</f>
        <v>0.25</v>
      </c>
    </row>
    <row r="122" spans="1:17" x14ac:dyDescent="0.25">
      <c r="A122">
        <v>201943</v>
      </c>
      <c r="B122" s="5">
        <v>45488</v>
      </c>
      <c r="C122">
        <v>129503</v>
      </c>
      <c r="D122">
        <v>200554</v>
      </c>
      <c r="E122" t="s">
        <v>95</v>
      </c>
      <c r="F122" t="s">
        <v>100</v>
      </c>
      <c r="G122">
        <v>1</v>
      </c>
      <c r="H122" s="22">
        <v>67.989999999999995</v>
      </c>
      <c r="I122" t="s">
        <v>93</v>
      </c>
      <c r="J122" t="s">
        <v>6</v>
      </c>
      <c r="K122" s="23" t="s">
        <v>6</v>
      </c>
      <c r="L122" s="22">
        <v>0</v>
      </c>
      <c r="M122" s="24">
        <v>67.989999999999995</v>
      </c>
      <c r="N122">
        <f ca="1">IF(LEFT(tblSales[[#This Row],[Category]],1)="A",RANDBETWEEN(1,4),RANDBETWEEN(2,7))</f>
        <v>2</v>
      </c>
      <c r="O122" s="24" t="str">
        <f>IF(COUNTIF($A$2:A122,A122)=1,SUMIFS(tblSales[Revenue],tblSales[Order ID],tblSales[[#This Row],[Order ID]]),"")</f>
        <v/>
      </c>
      <c r="P122" t="str">
        <f>TEXT(tblSales[[#This Row],[Date]],"ddd")</f>
        <v>Mon</v>
      </c>
      <c r="Q122">
        <f>1/COUNTIF(tblSales[Order ID],tblSales[[#This Row],[Order ID]])</f>
        <v>0.25</v>
      </c>
    </row>
    <row r="123" spans="1:17" x14ac:dyDescent="0.25">
      <c r="A123">
        <v>201943</v>
      </c>
      <c r="B123" s="5">
        <v>45488</v>
      </c>
      <c r="C123">
        <v>129503</v>
      </c>
      <c r="D123">
        <v>300189</v>
      </c>
      <c r="E123" t="s">
        <v>92</v>
      </c>
      <c r="F123" t="s">
        <v>102</v>
      </c>
      <c r="G123">
        <v>1</v>
      </c>
      <c r="H123" s="22">
        <v>24.99</v>
      </c>
      <c r="I123" t="s">
        <v>93</v>
      </c>
      <c r="J123" t="s">
        <v>6</v>
      </c>
      <c r="K123" s="23" t="s">
        <v>6</v>
      </c>
      <c r="L123" s="22">
        <v>0</v>
      </c>
      <c r="M123" s="24">
        <v>24.99</v>
      </c>
      <c r="N123">
        <f ca="1">IF(LEFT(tblSales[[#This Row],[Category]],1)="A",RANDBETWEEN(1,4),RANDBETWEEN(2,7))</f>
        <v>4</v>
      </c>
      <c r="O123" s="24" t="str">
        <f>IF(COUNTIF($A$2:A123,A123)=1,SUMIFS(tblSales[Revenue],tblSales[Order ID],tblSales[[#This Row],[Order ID]]),"")</f>
        <v/>
      </c>
      <c r="P123" t="str">
        <f>TEXT(tblSales[[#This Row],[Date]],"ddd")</f>
        <v>Mon</v>
      </c>
      <c r="Q123">
        <f>1/COUNTIF(tblSales[Order ID],tblSales[[#This Row],[Order ID]])</f>
        <v>0.25</v>
      </c>
    </row>
    <row r="124" spans="1:17" x14ac:dyDescent="0.25">
      <c r="A124">
        <v>201944</v>
      </c>
      <c r="B124" s="5">
        <v>45485</v>
      </c>
      <c r="C124">
        <v>127801</v>
      </c>
      <c r="D124">
        <v>100254</v>
      </c>
      <c r="E124" t="s">
        <v>98</v>
      </c>
      <c r="F124" t="s">
        <v>35</v>
      </c>
      <c r="G124">
        <v>1</v>
      </c>
      <c r="H124" s="22">
        <v>799</v>
      </c>
      <c r="I124" t="s">
        <v>93</v>
      </c>
      <c r="J124" t="s">
        <v>6</v>
      </c>
      <c r="K124" s="23" t="s">
        <v>6</v>
      </c>
      <c r="L124" s="22">
        <v>0</v>
      </c>
      <c r="M124" s="24">
        <v>799</v>
      </c>
      <c r="N124">
        <f ca="1">IF(LEFT(tblSales[[#This Row],[Category]],1)="A",RANDBETWEEN(1,4),RANDBETWEEN(2,7))</f>
        <v>4</v>
      </c>
      <c r="O124" s="24">
        <f>IF(COUNTIF($A$2:A124,A124)=1,SUMIFS(tblSales[Revenue],tblSales[Order ID],tblSales[[#This Row],[Order ID]]),"")</f>
        <v>1598</v>
      </c>
      <c r="P124" t="str">
        <f>TEXT(tblSales[[#This Row],[Date]],"ddd")</f>
        <v>Fri</v>
      </c>
      <c r="Q124">
        <f>1/COUNTIF(tblSales[Order ID],tblSales[[#This Row],[Order ID]])</f>
        <v>0.5</v>
      </c>
    </row>
    <row r="125" spans="1:17" x14ac:dyDescent="0.25">
      <c r="A125">
        <v>201944</v>
      </c>
      <c r="B125" s="5">
        <v>45485</v>
      </c>
      <c r="C125">
        <v>127801</v>
      </c>
      <c r="D125">
        <v>100254</v>
      </c>
      <c r="E125" t="s">
        <v>98</v>
      </c>
      <c r="F125" t="s">
        <v>35</v>
      </c>
      <c r="G125">
        <v>1</v>
      </c>
      <c r="H125" s="22">
        <v>799</v>
      </c>
      <c r="I125" t="s">
        <v>93</v>
      </c>
      <c r="J125" t="s">
        <v>6</v>
      </c>
      <c r="K125" s="23" t="s">
        <v>6</v>
      </c>
      <c r="L125" s="22">
        <v>0</v>
      </c>
      <c r="M125" s="24">
        <v>799</v>
      </c>
      <c r="N125">
        <f ca="1">IF(LEFT(tblSales[[#This Row],[Category]],1)="A",RANDBETWEEN(1,4),RANDBETWEEN(2,7))</f>
        <v>7</v>
      </c>
      <c r="O125" s="24" t="str">
        <f>IF(COUNTIF($A$2:A125,A125)=1,SUMIFS(tblSales[Revenue],tblSales[Order ID],tblSales[[#This Row],[Order ID]]),"")</f>
        <v/>
      </c>
      <c r="P125" t="str">
        <f>TEXT(tblSales[[#This Row],[Date]],"ddd")</f>
        <v>Fri</v>
      </c>
      <c r="Q125">
        <f>1/COUNTIF(tblSales[Order ID],tblSales[[#This Row],[Order ID]])</f>
        <v>0.5</v>
      </c>
    </row>
    <row r="126" spans="1:17" x14ac:dyDescent="0.25">
      <c r="A126">
        <v>201945</v>
      </c>
      <c r="B126" s="5">
        <v>45484</v>
      </c>
      <c r="C126">
        <v>118065</v>
      </c>
      <c r="D126">
        <v>100249</v>
      </c>
      <c r="E126" t="s">
        <v>98</v>
      </c>
      <c r="F126" t="s">
        <v>46</v>
      </c>
      <c r="G126">
        <v>1</v>
      </c>
      <c r="H126" s="22">
        <v>249</v>
      </c>
      <c r="I126" t="s">
        <v>93</v>
      </c>
      <c r="J126" t="s">
        <v>6</v>
      </c>
      <c r="K126" s="23" t="s">
        <v>6</v>
      </c>
      <c r="L126" s="22">
        <v>0</v>
      </c>
      <c r="M126" s="24">
        <v>249</v>
      </c>
      <c r="N126">
        <f ca="1">IF(LEFT(tblSales[[#This Row],[Category]],1)="A",RANDBETWEEN(1,4),RANDBETWEEN(2,7))</f>
        <v>6</v>
      </c>
      <c r="O126" s="24">
        <f>IF(COUNTIF($A$2:A126,A126)=1,SUMIFS(tblSales[Revenue],tblSales[Order ID],tblSales[[#This Row],[Order ID]]),"")</f>
        <v>540.92000000000007</v>
      </c>
      <c r="P126" t="str">
        <f>TEXT(tblSales[[#This Row],[Date]],"ddd")</f>
        <v>Thu</v>
      </c>
      <c r="Q126">
        <f>1/COUNTIF(tblSales[Order ID],tblSales[[#This Row],[Order ID]])</f>
        <v>0.25</v>
      </c>
    </row>
    <row r="127" spans="1:17" x14ac:dyDescent="0.25">
      <c r="A127">
        <v>201945</v>
      </c>
      <c r="B127" s="5">
        <v>45484</v>
      </c>
      <c r="C127">
        <v>118065</v>
      </c>
      <c r="D127">
        <v>300190</v>
      </c>
      <c r="E127" t="s">
        <v>92</v>
      </c>
      <c r="F127" t="s">
        <v>91</v>
      </c>
      <c r="G127">
        <v>1</v>
      </c>
      <c r="H127" s="22">
        <v>35.99</v>
      </c>
      <c r="I127" t="s">
        <v>93</v>
      </c>
      <c r="J127" t="s">
        <v>6</v>
      </c>
      <c r="K127" s="23" t="s">
        <v>6</v>
      </c>
      <c r="L127" s="22">
        <v>0</v>
      </c>
      <c r="M127" s="24">
        <v>35.99</v>
      </c>
      <c r="N127">
        <f ca="1">IF(LEFT(tblSales[[#This Row],[Category]],1)="A",RANDBETWEEN(1,4),RANDBETWEEN(2,7))</f>
        <v>1</v>
      </c>
      <c r="O127" s="24" t="str">
        <f>IF(COUNTIF($A$2:A127,A127)=1,SUMIFS(tblSales[Revenue],tblSales[Order ID],tblSales[[#This Row],[Order ID]]),"")</f>
        <v/>
      </c>
      <c r="P127" t="str">
        <f>TEXT(tblSales[[#This Row],[Date]],"ddd")</f>
        <v>Thu</v>
      </c>
      <c r="Q127">
        <f>1/COUNTIF(tblSales[Order ID],tblSales[[#This Row],[Order ID]])</f>
        <v>0.25</v>
      </c>
    </row>
    <row r="128" spans="1:17" x14ac:dyDescent="0.25">
      <c r="A128">
        <v>201945</v>
      </c>
      <c r="B128" s="5">
        <v>45484</v>
      </c>
      <c r="C128">
        <v>118065</v>
      </c>
      <c r="D128">
        <v>200559</v>
      </c>
      <c r="E128" t="s">
        <v>95</v>
      </c>
      <c r="F128" t="s">
        <v>97</v>
      </c>
      <c r="G128">
        <v>3</v>
      </c>
      <c r="H128" s="22">
        <v>59.99</v>
      </c>
      <c r="I128" t="s">
        <v>93</v>
      </c>
      <c r="J128" t="s">
        <v>6</v>
      </c>
      <c r="K128" s="23" t="s">
        <v>6</v>
      </c>
      <c r="L128" s="22">
        <v>0</v>
      </c>
      <c r="M128" s="24">
        <v>179.97</v>
      </c>
      <c r="N128">
        <f ca="1">IF(LEFT(tblSales[[#This Row],[Category]],1)="A",RANDBETWEEN(1,4),RANDBETWEEN(2,7))</f>
        <v>4</v>
      </c>
      <c r="O128" s="24" t="str">
        <f>IF(COUNTIF($A$2:A128,A128)=1,SUMIFS(tblSales[Revenue],tblSales[Order ID],tblSales[[#This Row],[Order ID]]),"")</f>
        <v/>
      </c>
      <c r="P128" t="str">
        <f>TEXT(tblSales[[#This Row],[Date]],"ddd")</f>
        <v>Thu</v>
      </c>
      <c r="Q128">
        <f>1/COUNTIF(tblSales[Order ID],tblSales[[#This Row],[Order ID]])</f>
        <v>0.25</v>
      </c>
    </row>
    <row r="129" spans="1:17" x14ac:dyDescent="0.25">
      <c r="A129">
        <v>201945</v>
      </c>
      <c r="B129" s="5">
        <v>45484</v>
      </c>
      <c r="C129">
        <v>118065</v>
      </c>
      <c r="D129">
        <v>200549</v>
      </c>
      <c r="E129" t="s">
        <v>95</v>
      </c>
      <c r="F129" t="s">
        <v>94</v>
      </c>
      <c r="G129">
        <v>4</v>
      </c>
      <c r="H129" s="22">
        <v>18.989999999999998</v>
      </c>
      <c r="I129" t="s">
        <v>93</v>
      </c>
      <c r="J129" t="s">
        <v>6</v>
      </c>
      <c r="K129" s="23" t="s">
        <v>6</v>
      </c>
      <c r="L129" s="22">
        <v>0</v>
      </c>
      <c r="M129" s="24">
        <v>75.959999999999994</v>
      </c>
      <c r="N129">
        <f ca="1">IF(LEFT(tblSales[[#This Row],[Category]],1)="A",RANDBETWEEN(1,4),RANDBETWEEN(2,7))</f>
        <v>3</v>
      </c>
      <c r="O129" s="24" t="str">
        <f>IF(COUNTIF($A$2:A129,A129)=1,SUMIFS(tblSales[Revenue],tblSales[Order ID],tblSales[[#This Row],[Order ID]]),"")</f>
        <v/>
      </c>
      <c r="P129" t="str">
        <f>TEXT(tblSales[[#This Row],[Date]],"ddd")</f>
        <v>Thu</v>
      </c>
      <c r="Q129">
        <f>1/COUNTIF(tblSales[Order ID],tblSales[[#This Row],[Order ID]])</f>
        <v>0.25</v>
      </c>
    </row>
    <row r="130" spans="1:17" x14ac:dyDescent="0.25">
      <c r="A130">
        <v>201946</v>
      </c>
      <c r="B130" s="5">
        <v>45484</v>
      </c>
      <c r="C130">
        <v>104487</v>
      </c>
      <c r="D130">
        <v>100250</v>
      </c>
      <c r="E130" t="s">
        <v>98</v>
      </c>
      <c r="F130" t="s">
        <v>51</v>
      </c>
      <c r="G130">
        <v>3</v>
      </c>
      <c r="H130" s="22">
        <v>189</v>
      </c>
      <c r="I130" t="s">
        <v>93</v>
      </c>
      <c r="J130" t="s">
        <v>6</v>
      </c>
      <c r="K130" s="23" t="s">
        <v>6</v>
      </c>
      <c r="L130" s="22">
        <v>0</v>
      </c>
      <c r="M130" s="24">
        <v>567</v>
      </c>
      <c r="N130">
        <f ca="1">IF(LEFT(tblSales[[#This Row],[Category]],1)="A",RANDBETWEEN(1,4),RANDBETWEEN(2,7))</f>
        <v>2</v>
      </c>
      <c r="O130" s="24">
        <f>IF(COUNTIF($A$2:A130,A130)=1,SUMIFS(tblSales[Revenue],tblSales[Order ID],tblSales[[#This Row],[Order ID]]),"")</f>
        <v>567</v>
      </c>
      <c r="P130" t="str">
        <f>TEXT(tblSales[[#This Row],[Date]],"ddd")</f>
        <v>Thu</v>
      </c>
      <c r="Q130">
        <f>1/COUNTIF(tblSales[Order ID],tblSales[[#This Row],[Order ID]])</f>
        <v>1</v>
      </c>
    </row>
    <row r="131" spans="1:17" x14ac:dyDescent="0.25">
      <c r="A131">
        <v>201947</v>
      </c>
      <c r="B131" s="5">
        <v>45493</v>
      </c>
      <c r="C131">
        <v>114530</v>
      </c>
      <c r="D131">
        <v>200555</v>
      </c>
      <c r="E131" t="s">
        <v>95</v>
      </c>
      <c r="F131" t="s">
        <v>115</v>
      </c>
      <c r="G131">
        <v>1</v>
      </c>
      <c r="H131" s="22">
        <v>39.99</v>
      </c>
      <c r="I131" t="s">
        <v>18</v>
      </c>
      <c r="J131" t="s">
        <v>116</v>
      </c>
      <c r="K131" s="23">
        <v>0.1</v>
      </c>
      <c r="L131" s="22">
        <v>3.9990000000000006</v>
      </c>
      <c r="M131" s="24">
        <v>35.991</v>
      </c>
      <c r="N131">
        <f ca="1">IF(LEFT(tblSales[[#This Row],[Category]],1)="A",RANDBETWEEN(1,4),RANDBETWEEN(2,7))</f>
        <v>4</v>
      </c>
      <c r="O131" s="24">
        <f>IF(COUNTIF($A$2:A131,A131)=1,SUMIFS(tblSales[Revenue],tblSales[Order ID],tblSales[[#This Row],[Order ID]]),"")</f>
        <v>35.991</v>
      </c>
      <c r="P131" t="str">
        <f>TEXT(tblSales[[#This Row],[Date]],"ddd")</f>
        <v>Sat</v>
      </c>
      <c r="Q131">
        <f>1/COUNTIF(tblSales[Order ID],tblSales[[#This Row],[Order ID]])</f>
        <v>1</v>
      </c>
    </row>
    <row r="132" spans="1:17" x14ac:dyDescent="0.25">
      <c r="A132">
        <v>201948</v>
      </c>
      <c r="B132" s="5">
        <v>45486</v>
      </c>
      <c r="C132">
        <v>103089</v>
      </c>
      <c r="D132">
        <v>300185</v>
      </c>
      <c r="E132" t="s">
        <v>92</v>
      </c>
      <c r="F132" t="s">
        <v>101</v>
      </c>
      <c r="G132">
        <v>1</v>
      </c>
      <c r="H132" s="22">
        <v>29.99</v>
      </c>
      <c r="I132" t="s">
        <v>93</v>
      </c>
      <c r="J132" t="s">
        <v>6</v>
      </c>
      <c r="K132" s="23" t="s">
        <v>6</v>
      </c>
      <c r="L132" s="22">
        <v>0</v>
      </c>
      <c r="M132" s="24">
        <v>29.99</v>
      </c>
      <c r="N132">
        <f ca="1">IF(LEFT(tblSales[[#This Row],[Category]],1)="A",RANDBETWEEN(1,4),RANDBETWEEN(2,7))</f>
        <v>2</v>
      </c>
      <c r="O132" s="24">
        <f>IF(COUNTIF($A$2:A132,A132)=1,SUMIFS(tblSales[Revenue],tblSales[Order ID],tblSales[[#This Row],[Order ID]]),"")</f>
        <v>265.94</v>
      </c>
      <c r="P132" t="str">
        <f>TEXT(tblSales[[#This Row],[Date]],"ddd")</f>
        <v>Sat</v>
      </c>
      <c r="Q132">
        <f>1/COUNTIF(tblSales[Order ID],tblSales[[#This Row],[Order ID]])</f>
        <v>0.2</v>
      </c>
    </row>
    <row r="133" spans="1:17" x14ac:dyDescent="0.25">
      <c r="A133">
        <v>201948</v>
      </c>
      <c r="B133" s="5">
        <v>45486</v>
      </c>
      <c r="C133">
        <v>103089</v>
      </c>
      <c r="D133">
        <v>200550</v>
      </c>
      <c r="E133" t="s">
        <v>95</v>
      </c>
      <c r="F133" t="s">
        <v>109</v>
      </c>
      <c r="G133">
        <v>1</v>
      </c>
      <c r="H133" s="22">
        <v>15.99</v>
      </c>
      <c r="I133" t="s">
        <v>93</v>
      </c>
      <c r="J133" t="s">
        <v>6</v>
      </c>
      <c r="K133" s="23" t="s">
        <v>6</v>
      </c>
      <c r="L133" s="22">
        <v>0</v>
      </c>
      <c r="M133" s="24">
        <v>15.99</v>
      </c>
      <c r="N133">
        <f ca="1">IF(LEFT(tblSales[[#This Row],[Category]],1)="A",RANDBETWEEN(1,4),RANDBETWEEN(2,7))</f>
        <v>3</v>
      </c>
      <c r="O133" s="24" t="str">
        <f>IF(COUNTIF($A$2:A133,A133)=1,SUMIFS(tblSales[Revenue],tblSales[Order ID],tblSales[[#This Row],[Order ID]]),"")</f>
        <v/>
      </c>
      <c r="P133" t="str">
        <f>TEXT(tblSales[[#This Row],[Date]],"ddd")</f>
        <v>Sat</v>
      </c>
      <c r="Q133">
        <f>1/COUNTIF(tblSales[Order ID],tblSales[[#This Row],[Order ID]])</f>
        <v>0.2</v>
      </c>
    </row>
    <row r="134" spans="1:17" x14ac:dyDescent="0.25">
      <c r="A134">
        <v>201948</v>
      </c>
      <c r="B134" s="5">
        <v>45486</v>
      </c>
      <c r="C134">
        <v>103089</v>
      </c>
      <c r="D134">
        <v>300191</v>
      </c>
      <c r="E134" t="s">
        <v>92</v>
      </c>
      <c r="F134" t="s">
        <v>103</v>
      </c>
      <c r="G134">
        <v>1</v>
      </c>
      <c r="H134" s="22">
        <v>21.99</v>
      </c>
      <c r="I134" t="s">
        <v>93</v>
      </c>
      <c r="J134" t="s">
        <v>6</v>
      </c>
      <c r="K134" s="23" t="s">
        <v>6</v>
      </c>
      <c r="L134" s="22">
        <v>0</v>
      </c>
      <c r="M134" s="24">
        <v>21.99</v>
      </c>
      <c r="N134">
        <f ca="1">IF(LEFT(tblSales[[#This Row],[Category]],1)="A",RANDBETWEEN(1,4),RANDBETWEEN(2,7))</f>
        <v>1</v>
      </c>
      <c r="O134" s="24" t="str">
        <f>IF(COUNTIF($A$2:A134,A134)=1,SUMIFS(tblSales[Revenue],tblSales[Order ID],tblSales[[#This Row],[Order ID]]),"")</f>
        <v/>
      </c>
      <c r="P134" t="str">
        <f>TEXT(tblSales[[#This Row],[Date]],"ddd")</f>
        <v>Sat</v>
      </c>
      <c r="Q134">
        <f>1/COUNTIF(tblSales[Order ID],tblSales[[#This Row],[Order ID]])</f>
        <v>0.2</v>
      </c>
    </row>
    <row r="135" spans="1:17" x14ac:dyDescent="0.25">
      <c r="A135">
        <v>201948</v>
      </c>
      <c r="B135" s="5">
        <v>45486</v>
      </c>
      <c r="C135">
        <v>103089</v>
      </c>
      <c r="D135">
        <v>200556</v>
      </c>
      <c r="E135" t="s">
        <v>95</v>
      </c>
      <c r="F135" t="s">
        <v>96</v>
      </c>
      <c r="G135">
        <v>2</v>
      </c>
      <c r="H135" s="22">
        <v>64.989999999999995</v>
      </c>
      <c r="I135" t="s">
        <v>93</v>
      </c>
      <c r="J135" t="s">
        <v>6</v>
      </c>
      <c r="K135" s="23" t="s">
        <v>6</v>
      </c>
      <c r="L135" s="22">
        <v>0</v>
      </c>
      <c r="M135" s="24">
        <v>129.97999999999999</v>
      </c>
      <c r="N135">
        <f ca="1">IF(LEFT(tblSales[[#This Row],[Category]],1)="A",RANDBETWEEN(1,4),RANDBETWEEN(2,7))</f>
        <v>1</v>
      </c>
      <c r="O135" s="24" t="str">
        <f>IF(COUNTIF($A$2:A135,A135)=1,SUMIFS(tblSales[Revenue],tblSales[Order ID],tblSales[[#This Row],[Order ID]]),"")</f>
        <v/>
      </c>
      <c r="P135" t="str">
        <f>TEXT(tblSales[[#This Row],[Date]],"ddd")</f>
        <v>Sat</v>
      </c>
      <c r="Q135">
        <f>1/COUNTIF(tblSales[Order ID],tblSales[[#This Row],[Order ID]])</f>
        <v>0.2</v>
      </c>
    </row>
    <row r="136" spans="1:17" x14ac:dyDescent="0.25">
      <c r="A136">
        <v>201948</v>
      </c>
      <c r="B136" s="5">
        <v>45486</v>
      </c>
      <c r="C136">
        <v>103089</v>
      </c>
      <c r="D136">
        <v>200554</v>
      </c>
      <c r="E136" t="s">
        <v>95</v>
      </c>
      <c r="F136" t="s">
        <v>100</v>
      </c>
      <c r="G136">
        <v>1</v>
      </c>
      <c r="H136" s="22">
        <v>67.989999999999995</v>
      </c>
      <c r="I136" t="s">
        <v>93</v>
      </c>
      <c r="J136" t="s">
        <v>6</v>
      </c>
      <c r="K136" s="23" t="s">
        <v>6</v>
      </c>
      <c r="L136" s="22">
        <v>0</v>
      </c>
      <c r="M136" s="24">
        <v>67.989999999999995</v>
      </c>
      <c r="N136">
        <f ca="1">IF(LEFT(tblSales[[#This Row],[Category]],1)="A",RANDBETWEEN(1,4),RANDBETWEEN(2,7))</f>
        <v>1</v>
      </c>
      <c r="O136" s="24" t="str">
        <f>IF(COUNTIF($A$2:A136,A136)=1,SUMIFS(tblSales[Revenue],tblSales[Order ID],tblSales[[#This Row],[Order ID]]),"")</f>
        <v/>
      </c>
      <c r="P136" t="str">
        <f>TEXT(tblSales[[#This Row],[Date]],"ddd")</f>
        <v>Sat</v>
      </c>
      <c r="Q136">
        <f>1/COUNTIF(tblSales[Order ID],tblSales[[#This Row],[Order ID]])</f>
        <v>0.2</v>
      </c>
    </row>
    <row r="137" spans="1:17" x14ac:dyDescent="0.25">
      <c r="A137">
        <v>201949</v>
      </c>
      <c r="B137" s="5">
        <v>45493</v>
      </c>
      <c r="C137">
        <v>120778</v>
      </c>
      <c r="D137">
        <v>100256</v>
      </c>
      <c r="E137" t="s">
        <v>98</v>
      </c>
      <c r="F137" t="s">
        <v>54</v>
      </c>
      <c r="G137">
        <v>3</v>
      </c>
      <c r="H137" s="22">
        <v>1499</v>
      </c>
      <c r="I137" t="s">
        <v>93</v>
      </c>
      <c r="J137" t="s">
        <v>6</v>
      </c>
      <c r="K137" s="23" t="s">
        <v>6</v>
      </c>
      <c r="L137" s="22">
        <v>0</v>
      </c>
      <c r="M137" s="24">
        <v>4497</v>
      </c>
      <c r="N137">
        <f ca="1">IF(LEFT(tblSales[[#This Row],[Category]],1)="A",RANDBETWEEN(1,4),RANDBETWEEN(2,7))</f>
        <v>4</v>
      </c>
      <c r="O137" s="24">
        <f>IF(COUNTIF($A$2:A137,A137)=1,SUMIFS(tblSales[Revenue],tblSales[Order ID],tblSales[[#This Row],[Order ID]]),"")</f>
        <v>4497</v>
      </c>
      <c r="P137" t="str">
        <f>TEXT(tblSales[[#This Row],[Date]],"ddd")</f>
        <v>Sat</v>
      </c>
      <c r="Q137">
        <f>1/COUNTIF(tblSales[Order ID],tblSales[[#This Row],[Order ID]])</f>
        <v>1</v>
      </c>
    </row>
    <row r="138" spans="1:17" x14ac:dyDescent="0.25">
      <c r="A138">
        <v>201950</v>
      </c>
      <c r="B138" s="5">
        <v>45491</v>
      </c>
      <c r="C138">
        <v>120035</v>
      </c>
      <c r="D138">
        <v>200556</v>
      </c>
      <c r="E138" t="s">
        <v>95</v>
      </c>
      <c r="F138" t="s">
        <v>96</v>
      </c>
      <c r="G138">
        <v>1</v>
      </c>
      <c r="H138" s="22">
        <v>64.989999999999995</v>
      </c>
      <c r="I138" t="s">
        <v>93</v>
      </c>
      <c r="J138" t="s">
        <v>6</v>
      </c>
      <c r="K138" s="23" t="s">
        <v>6</v>
      </c>
      <c r="L138" s="22">
        <v>0</v>
      </c>
      <c r="M138" s="24">
        <v>64.989999999999995</v>
      </c>
      <c r="N138">
        <f ca="1">IF(LEFT(tblSales[[#This Row],[Category]],1)="A",RANDBETWEEN(1,4),RANDBETWEEN(2,7))</f>
        <v>4</v>
      </c>
      <c r="O138" s="24">
        <f>IF(COUNTIF($A$2:A138,A138)=1,SUMIFS(tblSales[Revenue],tblSales[Order ID],tblSales[[#This Row],[Order ID]]),"")</f>
        <v>136.97</v>
      </c>
      <c r="P138" t="str">
        <f>TEXT(tblSales[[#This Row],[Date]],"ddd")</f>
        <v>Thu</v>
      </c>
      <c r="Q138">
        <f>1/COUNTIF(tblSales[Order ID],tblSales[[#This Row],[Order ID]])</f>
        <v>0.5</v>
      </c>
    </row>
    <row r="139" spans="1:17" x14ac:dyDescent="0.25">
      <c r="A139">
        <v>201950</v>
      </c>
      <c r="B139" s="5">
        <v>45491</v>
      </c>
      <c r="C139">
        <v>120035</v>
      </c>
      <c r="D139">
        <v>300190</v>
      </c>
      <c r="E139" t="s">
        <v>92</v>
      </c>
      <c r="F139" t="s">
        <v>91</v>
      </c>
      <c r="G139">
        <v>2</v>
      </c>
      <c r="H139" s="22">
        <v>35.99</v>
      </c>
      <c r="I139" t="s">
        <v>93</v>
      </c>
      <c r="J139" t="s">
        <v>6</v>
      </c>
      <c r="K139" s="23" t="s">
        <v>6</v>
      </c>
      <c r="L139" s="22">
        <v>0</v>
      </c>
      <c r="M139" s="24">
        <v>71.98</v>
      </c>
      <c r="N139">
        <f ca="1">IF(LEFT(tblSales[[#This Row],[Category]],1)="A",RANDBETWEEN(1,4),RANDBETWEEN(2,7))</f>
        <v>2</v>
      </c>
      <c r="O139" s="24" t="str">
        <f>IF(COUNTIF($A$2:A139,A139)=1,SUMIFS(tblSales[Revenue],tblSales[Order ID],tblSales[[#This Row],[Order ID]]),"")</f>
        <v/>
      </c>
      <c r="P139" t="str">
        <f>TEXT(tblSales[[#This Row],[Date]],"ddd")</f>
        <v>Thu</v>
      </c>
      <c r="Q139">
        <f>1/COUNTIF(tblSales[Order ID],tblSales[[#This Row],[Order ID]])</f>
        <v>0.5</v>
      </c>
    </row>
    <row r="140" spans="1:17" x14ac:dyDescent="0.25">
      <c r="A140">
        <v>201951</v>
      </c>
      <c r="B140" s="5">
        <v>45492</v>
      </c>
      <c r="C140">
        <v>124378</v>
      </c>
      <c r="D140">
        <v>300191</v>
      </c>
      <c r="E140" t="s">
        <v>92</v>
      </c>
      <c r="F140" t="s">
        <v>103</v>
      </c>
      <c r="G140">
        <v>1</v>
      </c>
      <c r="H140" s="22">
        <v>21.99</v>
      </c>
      <c r="I140" t="s">
        <v>93</v>
      </c>
      <c r="J140" t="s">
        <v>6</v>
      </c>
      <c r="K140" s="23" t="s">
        <v>6</v>
      </c>
      <c r="L140" s="22">
        <v>0</v>
      </c>
      <c r="M140" s="24">
        <v>21.99</v>
      </c>
      <c r="N140">
        <f ca="1">IF(LEFT(tblSales[[#This Row],[Category]],1)="A",RANDBETWEEN(1,4),RANDBETWEEN(2,7))</f>
        <v>1</v>
      </c>
      <c r="O140" s="24">
        <f>IF(COUNTIF($A$2:A140,A140)=1,SUMIFS(tblSales[Revenue],tblSales[Order ID],tblSales[[#This Row],[Order ID]]),"")</f>
        <v>21.99</v>
      </c>
      <c r="P140" t="str">
        <f>TEXT(tblSales[[#This Row],[Date]],"ddd")</f>
        <v>Fri</v>
      </c>
      <c r="Q140">
        <f>1/COUNTIF(tblSales[Order ID],tblSales[[#This Row],[Order ID]])</f>
        <v>1</v>
      </c>
    </row>
    <row r="141" spans="1:17" x14ac:dyDescent="0.25">
      <c r="A141">
        <v>201952</v>
      </c>
      <c r="B141" s="5">
        <v>45493</v>
      </c>
      <c r="C141">
        <v>107889</v>
      </c>
      <c r="D141">
        <v>300185</v>
      </c>
      <c r="E141" t="s">
        <v>92</v>
      </c>
      <c r="F141" t="s">
        <v>101</v>
      </c>
      <c r="G141">
        <v>5</v>
      </c>
      <c r="H141" s="22">
        <v>29.99</v>
      </c>
      <c r="I141" t="s">
        <v>93</v>
      </c>
      <c r="J141" t="s">
        <v>6</v>
      </c>
      <c r="K141" s="23" t="s">
        <v>6</v>
      </c>
      <c r="L141" s="22">
        <v>0</v>
      </c>
      <c r="M141" s="24">
        <v>149.94999999999999</v>
      </c>
      <c r="N141">
        <f ca="1">IF(LEFT(tblSales[[#This Row],[Category]],1)="A",RANDBETWEEN(1,4),RANDBETWEEN(2,7))</f>
        <v>1</v>
      </c>
      <c r="O141" s="24">
        <f>IF(COUNTIF($A$2:A141,A141)=1,SUMIFS(tblSales[Revenue],tblSales[Order ID],tblSales[[#This Row],[Order ID]]),"")</f>
        <v>338.95</v>
      </c>
      <c r="P141" t="str">
        <f>TEXT(tblSales[[#This Row],[Date]],"ddd")</f>
        <v>Sat</v>
      </c>
      <c r="Q141">
        <f>1/COUNTIF(tblSales[Order ID],tblSales[[#This Row],[Order ID]])</f>
        <v>0.5</v>
      </c>
    </row>
    <row r="142" spans="1:17" x14ac:dyDescent="0.25">
      <c r="A142">
        <v>201952</v>
      </c>
      <c r="B142" s="5">
        <v>45493</v>
      </c>
      <c r="C142">
        <v>107889</v>
      </c>
      <c r="D142">
        <v>100250</v>
      </c>
      <c r="E142" t="s">
        <v>98</v>
      </c>
      <c r="F142" t="s">
        <v>51</v>
      </c>
      <c r="G142">
        <v>1</v>
      </c>
      <c r="H142" s="22">
        <v>189</v>
      </c>
      <c r="I142" t="s">
        <v>93</v>
      </c>
      <c r="J142" t="s">
        <v>6</v>
      </c>
      <c r="K142" s="23" t="s">
        <v>6</v>
      </c>
      <c r="L142" s="22">
        <v>0</v>
      </c>
      <c r="M142" s="24">
        <v>189</v>
      </c>
      <c r="N142">
        <f ca="1">IF(LEFT(tblSales[[#This Row],[Category]],1)="A",RANDBETWEEN(1,4),RANDBETWEEN(2,7))</f>
        <v>4</v>
      </c>
      <c r="O142" s="24" t="str">
        <f>IF(COUNTIF($A$2:A142,A142)=1,SUMIFS(tblSales[Revenue],tblSales[Order ID],tblSales[[#This Row],[Order ID]]),"")</f>
        <v/>
      </c>
      <c r="P142" t="str">
        <f>TEXT(tblSales[[#This Row],[Date]],"ddd")</f>
        <v>Sat</v>
      </c>
      <c r="Q142">
        <f>1/COUNTIF(tblSales[Order ID],tblSales[[#This Row],[Order ID]])</f>
        <v>0.5</v>
      </c>
    </row>
    <row r="143" spans="1:17" x14ac:dyDescent="0.25">
      <c r="A143">
        <v>201953</v>
      </c>
      <c r="B143" s="5">
        <v>45484</v>
      </c>
      <c r="C143">
        <v>119169</v>
      </c>
      <c r="D143">
        <v>100254</v>
      </c>
      <c r="E143" t="s">
        <v>98</v>
      </c>
      <c r="F143" t="s">
        <v>35</v>
      </c>
      <c r="G143">
        <v>1</v>
      </c>
      <c r="H143" s="22">
        <v>799</v>
      </c>
      <c r="I143" t="s">
        <v>93</v>
      </c>
      <c r="J143" t="s">
        <v>6</v>
      </c>
      <c r="K143" s="23" t="s">
        <v>6</v>
      </c>
      <c r="L143" s="22">
        <v>0</v>
      </c>
      <c r="M143" s="24">
        <v>799</v>
      </c>
      <c r="N143">
        <f ca="1">IF(LEFT(tblSales[[#This Row],[Category]],1)="A",RANDBETWEEN(1,4),RANDBETWEEN(2,7))</f>
        <v>5</v>
      </c>
      <c r="O143" s="24">
        <f>IF(COUNTIF($A$2:A143,A143)=1,SUMIFS(tblSales[Revenue],tblSales[Order ID],tblSales[[#This Row],[Order ID]]),"")</f>
        <v>2512.94</v>
      </c>
      <c r="P143" t="str">
        <f>TEXT(tblSales[[#This Row],[Date]],"ddd")</f>
        <v>Thu</v>
      </c>
      <c r="Q143">
        <f>1/COUNTIF(tblSales[Order ID],tblSales[[#This Row],[Order ID]])</f>
        <v>0.25</v>
      </c>
    </row>
    <row r="144" spans="1:17" x14ac:dyDescent="0.25">
      <c r="A144">
        <v>201953</v>
      </c>
      <c r="B144" s="5">
        <v>45484</v>
      </c>
      <c r="C144">
        <v>119169</v>
      </c>
      <c r="D144">
        <v>300185</v>
      </c>
      <c r="E144" t="s">
        <v>92</v>
      </c>
      <c r="F144" t="s">
        <v>101</v>
      </c>
      <c r="G144">
        <v>5</v>
      </c>
      <c r="H144" s="22">
        <v>29.99</v>
      </c>
      <c r="I144" t="s">
        <v>93</v>
      </c>
      <c r="J144" t="s">
        <v>6</v>
      </c>
      <c r="K144" s="23" t="s">
        <v>6</v>
      </c>
      <c r="L144" s="22">
        <v>0</v>
      </c>
      <c r="M144" s="24">
        <v>149.94999999999999</v>
      </c>
      <c r="N144">
        <f ca="1">IF(LEFT(tblSales[[#This Row],[Category]],1)="A",RANDBETWEEN(1,4),RANDBETWEEN(2,7))</f>
        <v>2</v>
      </c>
      <c r="O144" s="24" t="str">
        <f>IF(COUNTIF($A$2:A144,A144)=1,SUMIFS(tblSales[Revenue],tblSales[Order ID],tblSales[[#This Row],[Order ID]]),"")</f>
        <v/>
      </c>
      <c r="P144" t="str">
        <f>TEXT(tblSales[[#This Row],[Date]],"ddd")</f>
        <v>Thu</v>
      </c>
      <c r="Q144">
        <f>1/COUNTIF(tblSales[Order ID],tblSales[[#This Row],[Order ID]])</f>
        <v>0.25</v>
      </c>
    </row>
    <row r="145" spans="1:17" x14ac:dyDescent="0.25">
      <c r="A145">
        <v>201953</v>
      </c>
      <c r="B145" s="5">
        <v>45484</v>
      </c>
      <c r="C145">
        <v>119169</v>
      </c>
      <c r="D145">
        <v>200556</v>
      </c>
      <c r="E145" t="s">
        <v>95</v>
      </c>
      <c r="F145" t="s">
        <v>96</v>
      </c>
      <c r="G145">
        <v>1</v>
      </c>
      <c r="H145" s="22">
        <v>64.989999999999995</v>
      </c>
      <c r="I145" t="s">
        <v>93</v>
      </c>
      <c r="J145" t="s">
        <v>6</v>
      </c>
      <c r="K145" s="23" t="s">
        <v>6</v>
      </c>
      <c r="L145" s="22">
        <v>0</v>
      </c>
      <c r="M145" s="24">
        <v>64.989999999999995</v>
      </c>
      <c r="N145">
        <f ca="1">IF(LEFT(tblSales[[#This Row],[Category]],1)="A",RANDBETWEEN(1,4),RANDBETWEEN(2,7))</f>
        <v>4</v>
      </c>
      <c r="O145" s="24" t="str">
        <f>IF(COUNTIF($A$2:A145,A145)=1,SUMIFS(tblSales[Revenue],tblSales[Order ID],tblSales[[#This Row],[Order ID]]),"")</f>
        <v/>
      </c>
      <c r="P145" t="str">
        <f>TEXT(tblSales[[#This Row],[Date]],"ddd")</f>
        <v>Thu</v>
      </c>
      <c r="Q145">
        <f>1/COUNTIF(tblSales[Order ID],tblSales[[#This Row],[Order ID]])</f>
        <v>0.25</v>
      </c>
    </row>
    <row r="146" spans="1:17" x14ac:dyDescent="0.25">
      <c r="A146">
        <v>201953</v>
      </c>
      <c r="B146" s="5">
        <v>45484</v>
      </c>
      <c r="C146">
        <v>119169</v>
      </c>
      <c r="D146">
        <v>100256</v>
      </c>
      <c r="E146" t="s">
        <v>98</v>
      </c>
      <c r="F146" t="s">
        <v>54</v>
      </c>
      <c r="G146">
        <v>1</v>
      </c>
      <c r="H146" s="22">
        <v>1499</v>
      </c>
      <c r="I146" t="s">
        <v>93</v>
      </c>
      <c r="J146" t="s">
        <v>6</v>
      </c>
      <c r="K146" s="23" t="s">
        <v>6</v>
      </c>
      <c r="L146" s="22">
        <v>0</v>
      </c>
      <c r="M146" s="24">
        <v>1499</v>
      </c>
      <c r="N146">
        <f ca="1">IF(LEFT(tblSales[[#This Row],[Category]],1)="A",RANDBETWEEN(1,4),RANDBETWEEN(2,7))</f>
        <v>7</v>
      </c>
      <c r="O146" s="24" t="str">
        <f>IF(COUNTIF($A$2:A146,A146)=1,SUMIFS(tblSales[Revenue],tblSales[Order ID],tblSales[[#This Row],[Order ID]]),"")</f>
        <v/>
      </c>
      <c r="P146" t="str">
        <f>TEXT(tblSales[[#This Row],[Date]],"ddd")</f>
        <v>Thu</v>
      </c>
      <c r="Q146">
        <f>1/COUNTIF(tblSales[Order ID],tblSales[[#This Row],[Order ID]])</f>
        <v>0.25</v>
      </c>
    </row>
    <row r="147" spans="1:17" x14ac:dyDescent="0.25">
      <c r="A147">
        <v>201954</v>
      </c>
      <c r="B147" s="5">
        <v>45482</v>
      </c>
      <c r="C147">
        <v>114724</v>
      </c>
      <c r="D147">
        <v>200549</v>
      </c>
      <c r="E147" t="s">
        <v>95</v>
      </c>
      <c r="F147" t="s">
        <v>94</v>
      </c>
      <c r="G147">
        <v>2</v>
      </c>
      <c r="H147" s="22">
        <v>18.989999999999998</v>
      </c>
      <c r="I147" t="s">
        <v>93</v>
      </c>
      <c r="J147" t="s">
        <v>6</v>
      </c>
      <c r="K147" s="23" t="s">
        <v>6</v>
      </c>
      <c r="L147" s="22">
        <v>0</v>
      </c>
      <c r="M147" s="24">
        <v>37.979999999999997</v>
      </c>
      <c r="N147">
        <f ca="1">IF(LEFT(tblSales[[#This Row],[Category]],1)="A",RANDBETWEEN(1,4),RANDBETWEEN(2,7))</f>
        <v>3</v>
      </c>
      <c r="O147" s="24">
        <f>IF(COUNTIF($A$2:A147,A147)=1,SUMIFS(tblSales[Revenue],tblSales[Order ID],tblSales[[#This Row],[Order ID]]),"")</f>
        <v>37.979999999999997</v>
      </c>
      <c r="P147" t="str">
        <f>TEXT(tblSales[[#This Row],[Date]],"ddd")</f>
        <v>Tue</v>
      </c>
      <c r="Q147">
        <f>1/COUNTIF(tblSales[Order ID],tblSales[[#This Row],[Order ID]])</f>
        <v>1</v>
      </c>
    </row>
    <row r="148" spans="1:17" x14ac:dyDescent="0.25">
      <c r="A148">
        <v>201955</v>
      </c>
      <c r="B148" s="5">
        <v>45483</v>
      </c>
      <c r="C148">
        <v>130645</v>
      </c>
      <c r="D148">
        <v>200559</v>
      </c>
      <c r="E148" t="s">
        <v>95</v>
      </c>
      <c r="F148" t="s">
        <v>97</v>
      </c>
      <c r="G148">
        <v>1</v>
      </c>
      <c r="H148" s="22">
        <v>59.99</v>
      </c>
      <c r="I148" t="s">
        <v>93</v>
      </c>
      <c r="J148" t="s">
        <v>6</v>
      </c>
      <c r="K148" s="23" t="s">
        <v>6</v>
      </c>
      <c r="L148" s="22">
        <v>0</v>
      </c>
      <c r="M148" s="24">
        <v>59.99</v>
      </c>
      <c r="N148">
        <f ca="1">IF(LEFT(tblSales[[#This Row],[Category]],1)="A",RANDBETWEEN(1,4),RANDBETWEEN(2,7))</f>
        <v>4</v>
      </c>
      <c r="O148" s="24">
        <f>IF(COUNTIF($A$2:A148,A148)=1,SUMIFS(tblSales[Revenue],tblSales[Order ID],tblSales[[#This Row],[Order ID]]),"")</f>
        <v>59.99</v>
      </c>
      <c r="P148" t="str">
        <f>TEXT(tblSales[[#This Row],[Date]],"ddd")</f>
        <v>Wed</v>
      </c>
      <c r="Q148">
        <f>1/COUNTIF(tblSales[Order ID],tblSales[[#This Row],[Order ID]])</f>
        <v>1</v>
      </c>
    </row>
    <row r="149" spans="1:17" x14ac:dyDescent="0.25">
      <c r="A149">
        <v>201956</v>
      </c>
      <c r="B149" s="5">
        <v>45484</v>
      </c>
      <c r="C149">
        <v>118310</v>
      </c>
      <c r="D149">
        <v>200549</v>
      </c>
      <c r="E149" t="s">
        <v>95</v>
      </c>
      <c r="F149" t="s">
        <v>94</v>
      </c>
      <c r="G149">
        <v>1</v>
      </c>
      <c r="H149" s="22">
        <v>18.989999999999998</v>
      </c>
      <c r="I149" t="s">
        <v>93</v>
      </c>
      <c r="J149" t="s">
        <v>6</v>
      </c>
      <c r="K149" s="23" t="s">
        <v>6</v>
      </c>
      <c r="L149" s="22">
        <v>0</v>
      </c>
      <c r="M149" s="24">
        <v>18.989999999999998</v>
      </c>
      <c r="N149">
        <f ca="1">IF(LEFT(tblSales[[#This Row],[Category]],1)="A",RANDBETWEEN(1,4),RANDBETWEEN(2,7))</f>
        <v>2</v>
      </c>
      <c r="O149" s="24">
        <f>IF(COUNTIF($A$2:A149,A149)=1,SUMIFS(tblSales[Revenue],tblSales[Order ID],tblSales[[#This Row],[Order ID]]),"")</f>
        <v>78.98</v>
      </c>
      <c r="P149" t="str">
        <f>TEXT(tblSales[[#This Row],[Date]],"ddd")</f>
        <v>Thu</v>
      </c>
      <c r="Q149">
        <f>1/COUNTIF(tblSales[Order ID],tblSales[[#This Row],[Order ID]])</f>
        <v>0.5</v>
      </c>
    </row>
    <row r="150" spans="1:17" x14ac:dyDescent="0.25">
      <c r="A150">
        <v>201956</v>
      </c>
      <c r="B150" s="5">
        <v>45484</v>
      </c>
      <c r="C150">
        <v>118310</v>
      </c>
      <c r="D150">
        <v>200559</v>
      </c>
      <c r="E150" t="s">
        <v>95</v>
      </c>
      <c r="F150" t="s">
        <v>97</v>
      </c>
      <c r="G150">
        <v>1</v>
      </c>
      <c r="H150" s="22">
        <v>59.99</v>
      </c>
      <c r="I150" t="s">
        <v>93</v>
      </c>
      <c r="J150" t="s">
        <v>6</v>
      </c>
      <c r="K150" s="23" t="s">
        <v>6</v>
      </c>
      <c r="L150" s="22">
        <v>0</v>
      </c>
      <c r="M150" s="24">
        <v>59.99</v>
      </c>
      <c r="N150">
        <f ca="1">IF(LEFT(tblSales[[#This Row],[Category]],1)="A",RANDBETWEEN(1,4),RANDBETWEEN(2,7))</f>
        <v>3</v>
      </c>
      <c r="O150" s="24" t="str">
        <f>IF(COUNTIF($A$2:A150,A150)=1,SUMIFS(tblSales[Revenue],tblSales[Order ID],tblSales[[#This Row],[Order ID]]),"")</f>
        <v/>
      </c>
      <c r="P150" t="str">
        <f>TEXT(tblSales[[#This Row],[Date]],"ddd")</f>
        <v>Thu</v>
      </c>
      <c r="Q150">
        <f>1/COUNTIF(tblSales[Order ID],tblSales[[#This Row],[Order ID]])</f>
        <v>0.5</v>
      </c>
    </row>
    <row r="151" spans="1:17" x14ac:dyDescent="0.25">
      <c r="A151">
        <v>201957</v>
      </c>
      <c r="B151" s="5">
        <v>45493</v>
      </c>
      <c r="C151">
        <v>131933</v>
      </c>
      <c r="D151">
        <v>100252</v>
      </c>
      <c r="E151" t="s">
        <v>98</v>
      </c>
      <c r="F151" t="s">
        <v>33</v>
      </c>
      <c r="G151">
        <v>4</v>
      </c>
      <c r="H151" s="22">
        <v>449</v>
      </c>
      <c r="I151" t="s">
        <v>93</v>
      </c>
      <c r="J151" t="s">
        <v>6</v>
      </c>
      <c r="K151" s="23" t="s">
        <v>6</v>
      </c>
      <c r="L151" s="22">
        <v>0</v>
      </c>
      <c r="M151" s="24">
        <v>1796</v>
      </c>
      <c r="N151">
        <f ca="1">IF(LEFT(tblSales[[#This Row],[Category]],1)="A",RANDBETWEEN(1,4),RANDBETWEEN(2,7))</f>
        <v>5</v>
      </c>
      <c r="O151" s="24">
        <f>IF(COUNTIF($A$2:A151,A151)=1,SUMIFS(tblSales[Revenue],tblSales[Order ID],tblSales[[#This Row],[Order ID]]),"")</f>
        <v>1796</v>
      </c>
      <c r="P151" t="str">
        <f>TEXT(tblSales[[#This Row],[Date]],"ddd")</f>
        <v>Sat</v>
      </c>
      <c r="Q151">
        <f>1/COUNTIF(tblSales[Order ID],tblSales[[#This Row],[Order ID]])</f>
        <v>1</v>
      </c>
    </row>
    <row r="152" spans="1:17" x14ac:dyDescent="0.25">
      <c r="A152">
        <v>201958</v>
      </c>
      <c r="B152" s="5">
        <v>45486</v>
      </c>
      <c r="C152">
        <v>108499</v>
      </c>
      <c r="D152">
        <v>200549</v>
      </c>
      <c r="E152" t="s">
        <v>95</v>
      </c>
      <c r="F152" t="s">
        <v>94</v>
      </c>
      <c r="G152">
        <v>3</v>
      </c>
      <c r="H152" s="22">
        <v>18.989999999999998</v>
      </c>
      <c r="I152" t="s">
        <v>93</v>
      </c>
      <c r="J152" t="s">
        <v>6</v>
      </c>
      <c r="K152" s="23" t="s">
        <v>6</v>
      </c>
      <c r="L152" s="22">
        <v>0</v>
      </c>
      <c r="M152" s="24">
        <v>56.97</v>
      </c>
      <c r="N152">
        <f ca="1">IF(LEFT(tblSales[[#This Row],[Category]],1)="A",RANDBETWEEN(1,4),RANDBETWEEN(2,7))</f>
        <v>2</v>
      </c>
      <c r="O152" s="24">
        <f>IF(COUNTIF($A$2:A152,A152)=1,SUMIFS(tblSales[Revenue],tblSales[Order ID],tblSales[[#This Row],[Order ID]]),"")</f>
        <v>133.95000000000002</v>
      </c>
      <c r="P152" t="str">
        <f>TEXT(tblSales[[#This Row],[Date]],"ddd")</f>
        <v>Sat</v>
      </c>
      <c r="Q152">
        <f>1/COUNTIF(tblSales[Order ID],tblSales[[#This Row],[Order ID]])</f>
        <v>0.33333333333333331</v>
      </c>
    </row>
    <row r="153" spans="1:17" x14ac:dyDescent="0.25">
      <c r="A153">
        <v>201958</v>
      </c>
      <c r="B153" s="5">
        <v>45486</v>
      </c>
      <c r="C153">
        <v>108499</v>
      </c>
      <c r="D153">
        <v>300187</v>
      </c>
      <c r="E153" t="s">
        <v>92</v>
      </c>
      <c r="F153" t="s">
        <v>110</v>
      </c>
      <c r="G153">
        <v>1</v>
      </c>
      <c r="H153" s="22">
        <v>54.99</v>
      </c>
      <c r="I153" t="s">
        <v>93</v>
      </c>
      <c r="J153" t="s">
        <v>6</v>
      </c>
      <c r="K153" s="23" t="s">
        <v>6</v>
      </c>
      <c r="L153" s="22">
        <v>0</v>
      </c>
      <c r="M153" s="24">
        <v>54.99</v>
      </c>
      <c r="N153">
        <f ca="1">IF(LEFT(tblSales[[#This Row],[Category]],1)="A",RANDBETWEEN(1,4),RANDBETWEEN(2,7))</f>
        <v>3</v>
      </c>
      <c r="O153" s="24" t="str">
        <f>IF(COUNTIF($A$2:A153,A153)=1,SUMIFS(tblSales[Revenue],tblSales[Order ID],tblSales[[#This Row],[Order ID]]),"")</f>
        <v/>
      </c>
      <c r="P153" t="str">
        <f>TEXT(tblSales[[#This Row],[Date]],"ddd")</f>
        <v>Sat</v>
      </c>
      <c r="Q153">
        <f>1/COUNTIF(tblSales[Order ID],tblSales[[#This Row],[Order ID]])</f>
        <v>0.33333333333333331</v>
      </c>
    </row>
    <row r="154" spans="1:17" x14ac:dyDescent="0.25">
      <c r="A154">
        <v>201958</v>
      </c>
      <c r="B154" s="5">
        <v>45486</v>
      </c>
      <c r="C154">
        <v>108499</v>
      </c>
      <c r="D154">
        <v>300191</v>
      </c>
      <c r="E154" t="s">
        <v>92</v>
      </c>
      <c r="F154" t="s">
        <v>103</v>
      </c>
      <c r="G154">
        <v>1</v>
      </c>
      <c r="H154" s="22">
        <v>21.99</v>
      </c>
      <c r="I154" t="s">
        <v>93</v>
      </c>
      <c r="J154" t="s">
        <v>6</v>
      </c>
      <c r="K154" s="23" t="s">
        <v>6</v>
      </c>
      <c r="L154" s="22">
        <v>0</v>
      </c>
      <c r="M154" s="24">
        <v>21.99</v>
      </c>
      <c r="N154">
        <f ca="1">IF(LEFT(tblSales[[#This Row],[Category]],1)="A",RANDBETWEEN(1,4),RANDBETWEEN(2,7))</f>
        <v>4</v>
      </c>
      <c r="O154" s="24" t="str">
        <f>IF(COUNTIF($A$2:A154,A154)=1,SUMIFS(tblSales[Revenue],tblSales[Order ID],tblSales[[#This Row],[Order ID]]),"")</f>
        <v/>
      </c>
      <c r="P154" t="str">
        <f>TEXT(tblSales[[#This Row],[Date]],"ddd")</f>
        <v>Sat</v>
      </c>
      <c r="Q154">
        <f>1/COUNTIF(tblSales[Order ID],tblSales[[#This Row],[Order ID]])</f>
        <v>0.33333333333333331</v>
      </c>
    </row>
    <row r="155" spans="1:17" x14ac:dyDescent="0.25">
      <c r="A155">
        <v>201959</v>
      </c>
      <c r="B155" s="5">
        <v>45486</v>
      </c>
      <c r="C155">
        <v>128338</v>
      </c>
      <c r="D155">
        <v>100250</v>
      </c>
      <c r="E155" t="s">
        <v>98</v>
      </c>
      <c r="F155" t="s">
        <v>51</v>
      </c>
      <c r="G155">
        <v>1</v>
      </c>
      <c r="H155" s="22">
        <v>189</v>
      </c>
      <c r="I155" t="s">
        <v>93</v>
      </c>
      <c r="J155" t="s">
        <v>6</v>
      </c>
      <c r="K155" s="23" t="s">
        <v>6</v>
      </c>
      <c r="L155" s="22">
        <v>0</v>
      </c>
      <c r="M155" s="24">
        <v>189</v>
      </c>
      <c r="N155">
        <f ca="1">IF(LEFT(tblSales[[#This Row],[Category]],1)="A",RANDBETWEEN(1,4),RANDBETWEEN(2,7))</f>
        <v>7</v>
      </c>
      <c r="O155" s="24">
        <f>IF(COUNTIF($A$2:A155,A155)=1,SUMIFS(tblSales[Revenue],tblSales[Order ID],tblSales[[#This Row],[Order ID]]),"")</f>
        <v>189</v>
      </c>
      <c r="P155" t="str">
        <f>TEXT(tblSales[[#This Row],[Date]],"ddd")</f>
        <v>Sat</v>
      </c>
      <c r="Q155">
        <f>1/COUNTIF(tblSales[Order ID],tblSales[[#This Row],[Order ID]])</f>
        <v>1</v>
      </c>
    </row>
    <row r="156" spans="1:17" x14ac:dyDescent="0.25">
      <c r="A156">
        <v>201960</v>
      </c>
      <c r="B156" s="5">
        <v>45486</v>
      </c>
      <c r="C156">
        <v>120865</v>
      </c>
      <c r="D156">
        <v>200559</v>
      </c>
      <c r="E156" t="s">
        <v>95</v>
      </c>
      <c r="F156" t="s">
        <v>97</v>
      </c>
      <c r="G156">
        <v>1</v>
      </c>
      <c r="H156" s="22">
        <v>59.99</v>
      </c>
      <c r="I156" t="s">
        <v>93</v>
      </c>
      <c r="J156" t="s">
        <v>6</v>
      </c>
      <c r="K156" s="23" t="s">
        <v>6</v>
      </c>
      <c r="L156" s="22">
        <v>0</v>
      </c>
      <c r="M156" s="24">
        <v>59.99</v>
      </c>
      <c r="N156">
        <f ca="1">IF(LEFT(tblSales[[#This Row],[Category]],1)="A",RANDBETWEEN(1,4),RANDBETWEEN(2,7))</f>
        <v>1</v>
      </c>
      <c r="O156" s="24">
        <f>IF(COUNTIF($A$2:A156,A156)=1,SUMIFS(tblSales[Revenue],tblSales[Order ID],tblSales[[#This Row],[Order ID]]),"")</f>
        <v>95.98</v>
      </c>
      <c r="P156" t="str">
        <f>TEXT(tblSales[[#This Row],[Date]],"ddd")</f>
        <v>Sat</v>
      </c>
      <c r="Q156">
        <f>1/COUNTIF(tblSales[Order ID],tblSales[[#This Row],[Order ID]])</f>
        <v>0.5</v>
      </c>
    </row>
    <row r="157" spans="1:17" x14ac:dyDescent="0.25">
      <c r="A157">
        <v>201960</v>
      </c>
      <c r="B157" s="5">
        <v>45486</v>
      </c>
      <c r="C157">
        <v>120865</v>
      </c>
      <c r="D157">
        <v>300190</v>
      </c>
      <c r="E157" t="s">
        <v>92</v>
      </c>
      <c r="F157" t="s">
        <v>91</v>
      </c>
      <c r="G157">
        <v>1</v>
      </c>
      <c r="H157" s="22">
        <v>35.99</v>
      </c>
      <c r="I157" t="s">
        <v>93</v>
      </c>
      <c r="J157" t="s">
        <v>6</v>
      </c>
      <c r="K157" s="23" t="s">
        <v>6</v>
      </c>
      <c r="L157" s="22">
        <v>0</v>
      </c>
      <c r="M157" s="24">
        <v>35.99</v>
      </c>
      <c r="N157">
        <f ca="1">IF(LEFT(tblSales[[#This Row],[Category]],1)="A",RANDBETWEEN(1,4),RANDBETWEEN(2,7))</f>
        <v>1</v>
      </c>
      <c r="O157" s="24" t="str">
        <f>IF(COUNTIF($A$2:A157,A157)=1,SUMIFS(tblSales[Revenue],tblSales[Order ID],tblSales[[#This Row],[Order ID]]),"")</f>
        <v/>
      </c>
      <c r="P157" t="str">
        <f>TEXT(tblSales[[#This Row],[Date]],"ddd")</f>
        <v>Sat</v>
      </c>
      <c r="Q157">
        <f>1/COUNTIF(tblSales[Order ID],tblSales[[#This Row],[Order ID]])</f>
        <v>0.5</v>
      </c>
    </row>
    <row r="158" spans="1:17" x14ac:dyDescent="0.25">
      <c r="A158">
        <v>201961</v>
      </c>
      <c r="B158" s="5">
        <v>45485</v>
      </c>
      <c r="C158">
        <v>112865</v>
      </c>
      <c r="D158">
        <v>100252</v>
      </c>
      <c r="E158" t="s">
        <v>98</v>
      </c>
      <c r="F158" t="s">
        <v>33</v>
      </c>
      <c r="G158">
        <v>4</v>
      </c>
      <c r="H158" s="22">
        <v>449</v>
      </c>
      <c r="I158" t="s">
        <v>18</v>
      </c>
      <c r="J158" t="s">
        <v>99</v>
      </c>
      <c r="K158" s="23">
        <v>0.1</v>
      </c>
      <c r="L158" s="22">
        <v>179.60000000000002</v>
      </c>
      <c r="M158" s="24">
        <v>1616.4</v>
      </c>
      <c r="N158">
        <f ca="1">IF(LEFT(tblSales[[#This Row],[Category]],1)="A",RANDBETWEEN(1,4),RANDBETWEEN(2,7))</f>
        <v>7</v>
      </c>
      <c r="O158" s="24">
        <f>IF(COUNTIF($A$2:A158,A158)=1,SUMIFS(tblSales[Revenue],tblSales[Order ID],tblSales[[#This Row],[Order ID]]),"")</f>
        <v>1616.4</v>
      </c>
      <c r="P158" t="str">
        <f>TEXT(tblSales[[#This Row],[Date]],"ddd")</f>
        <v>Fri</v>
      </c>
      <c r="Q158">
        <f>1/COUNTIF(tblSales[Order ID],tblSales[[#This Row],[Order ID]])</f>
        <v>1</v>
      </c>
    </row>
    <row r="159" spans="1:17" x14ac:dyDescent="0.25">
      <c r="A159">
        <v>201962</v>
      </c>
      <c r="B159" s="5">
        <v>45494</v>
      </c>
      <c r="C159">
        <v>121163</v>
      </c>
      <c r="D159">
        <v>300185</v>
      </c>
      <c r="E159" t="s">
        <v>92</v>
      </c>
      <c r="F159" t="s">
        <v>101</v>
      </c>
      <c r="G159">
        <v>2</v>
      </c>
      <c r="H159" s="22">
        <v>29.99</v>
      </c>
      <c r="I159" t="s">
        <v>93</v>
      </c>
      <c r="J159" t="s">
        <v>6</v>
      </c>
      <c r="K159" s="23" t="s">
        <v>6</v>
      </c>
      <c r="L159" s="22">
        <v>0</v>
      </c>
      <c r="M159" s="24">
        <v>59.98</v>
      </c>
      <c r="N159">
        <f ca="1">IF(LEFT(tblSales[[#This Row],[Category]],1)="A",RANDBETWEEN(1,4),RANDBETWEEN(2,7))</f>
        <v>2</v>
      </c>
      <c r="O159" s="24">
        <f>IF(COUNTIF($A$2:A159,A159)=1,SUMIFS(tblSales[Revenue],tblSales[Order ID],tblSales[[#This Row],[Order ID]]),"")</f>
        <v>59.98</v>
      </c>
      <c r="P159" t="str">
        <f>TEXT(tblSales[[#This Row],[Date]],"ddd")</f>
        <v>Sun</v>
      </c>
      <c r="Q159">
        <f>1/COUNTIF(tblSales[Order ID],tblSales[[#This Row],[Order ID]])</f>
        <v>1</v>
      </c>
    </row>
    <row r="160" spans="1:17" x14ac:dyDescent="0.25">
      <c r="A160">
        <v>201963</v>
      </c>
      <c r="B160" s="5">
        <v>45482</v>
      </c>
      <c r="C160">
        <v>113691</v>
      </c>
      <c r="D160">
        <v>200558</v>
      </c>
      <c r="E160" t="s">
        <v>95</v>
      </c>
      <c r="F160" t="s">
        <v>105</v>
      </c>
      <c r="G160">
        <v>4</v>
      </c>
      <c r="H160" s="22">
        <v>18.989999999999998</v>
      </c>
      <c r="I160" t="s">
        <v>93</v>
      </c>
      <c r="J160" t="s">
        <v>6</v>
      </c>
      <c r="K160" s="23" t="s">
        <v>6</v>
      </c>
      <c r="L160" s="22">
        <v>0</v>
      </c>
      <c r="M160" s="24">
        <v>75.959999999999994</v>
      </c>
      <c r="N160">
        <f ca="1">IF(LEFT(tblSales[[#This Row],[Category]],1)="A",RANDBETWEEN(1,4),RANDBETWEEN(2,7))</f>
        <v>3</v>
      </c>
      <c r="O160" s="24">
        <f>IF(COUNTIF($A$2:A160,A160)=1,SUMIFS(tblSales[Revenue],tblSales[Order ID],tblSales[[#This Row],[Order ID]]),"")</f>
        <v>356.9</v>
      </c>
      <c r="P160" t="str">
        <f>TEXT(tblSales[[#This Row],[Date]],"ddd")</f>
        <v>Tue</v>
      </c>
      <c r="Q160">
        <f>1/COUNTIF(tblSales[Order ID],tblSales[[#This Row],[Order ID]])</f>
        <v>0.25</v>
      </c>
    </row>
    <row r="161" spans="1:17" x14ac:dyDescent="0.25">
      <c r="A161">
        <v>201963</v>
      </c>
      <c r="B161" s="5">
        <v>45482</v>
      </c>
      <c r="C161">
        <v>113691</v>
      </c>
      <c r="D161">
        <v>300191</v>
      </c>
      <c r="E161" t="s">
        <v>92</v>
      </c>
      <c r="F161" t="s">
        <v>103</v>
      </c>
      <c r="G161">
        <v>1</v>
      </c>
      <c r="H161" s="22">
        <v>21.99</v>
      </c>
      <c r="I161" t="s">
        <v>93</v>
      </c>
      <c r="J161" t="s">
        <v>6</v>
      </c>
      <c r="K161" s="23" t="s">
        <v>6</v>
      </c>
      <c r="L161" s="22">
        <v>0</v>
      </c>
      <c r="M161" s="24">
        <v>21.99</v>
      </c>
      <c r="N161">
        <f ca="1">IF(LEFT(tblSales[[#This Row],[Category]],1)="A",RANDBETWEEN(1,4),RANDBETWEEN(2,7))</f>
        <v>4</v>
      </c>
      <c r="O161" s="24" t="str">
        <f>IF(COUNTIF($A$2:A161,A161)=1,SUMIFS(tblSales[Revenue],tblSales[Order ID],tblSales[[#This Row],[Order ID]]),"")</f>
        <v/>
      </c>
      <c r="P161" t="str">
        <f>TEXT(tblSales[[#This Row],[Date]],"ddd")</f>
        <v>Tue</v>
      </c>
      <c r="Q161">
        <f>1/COUNTIF(tblSales[Order ID],tblSales[[#This Row],[Order ID]])</f>
        <v>0.25</v>
      </c>
    </row>
    <row r="162" spans="1:17" x14ac:dyDescent="0.25">
      <c r="A162">
        <v>201963</v>
      </c>
      <c r="B162" s="5">
        <v>45482</v>
      </c>
      <c r="C162">
        <v>113691</v>
      </c>
      <c r="D162">
        <v>200549</v>
      </c>
      <c r="E162" t="s">
        <v>95</v>
      </c>
      <c r="F162" t="s">
        <v>94</v>
      </c>
      <c r="G162">
        <v>1</v>
      </c>
      <c r="H162" s="22">
        <v>18.989999999999998</v>
      </c>
      <c r="I162" t="s">
        <v>93</v>
      </c>
      <c r="J162" t="s">
        <v>6</v>
      </c>
      <c r="K162" s="23" t="s">
        <v>6</v>
      </c>
      <c r="L162" s="22">
        <v>0</v>
      </c>
      <c r="M162" s="24">
        <v>18.989999999999998</v>
      </c>
      <c r="N162">
        <f ca="1">IF(LEFT(tblSales[[#This Row],[Category]],1)="A",RANDBETWEEN(1,4),RANDBETWEEN(2,7))</f>
        <v>3</v>
      </c>
      <c r="O162" s="24" t="str">
        <f>IF(COUNTIF($A$2:A162,A162)=1,SUMIFS(tblSales[Revenue],tblSales[Order ID],tblSales[[#This Row],[Order ID]]),"")</f>
        <v/>
      </c>
      <c r="P162" t="str">
        <f>TEXT(tblSales[[#This Row],[Date]],"ddd")</f>
        <v>Tue</v>
      </c>
      <c r="Q162">
        <f>1/COUNTIF(tblSales[Order ID],tblSales[[#This Row],[Order ID]])</f>
        <v>0.25</v>
      </c>
    </row>
    <row r="163" spans="1:17" x14ac:dyDescent="0.25">
      <c r="A163">
        <v>201963</v>
      </c>
      <c r="B163" s="5">
        <v>45482</v>
      </c>
      <c r="C163">
        <v>113691</v>
      </c>
      <c r="D163">
        <v>200559</v>
      </c>
      <c r="E163" t="s">
        <v>95</v>
      </c>
      <c r="F163" t="s">
        <v>97</v>
      </c>
      <c r="G163">
        <v>4</v>
      </c>
      <c r="H163" s="22">
        <v>59.99</v>
      </c>
      <c r="I163" t="s">
        <v>93</v>
      </c>
      <c r="J163" t="s">
        <v>6</v>
      </c>
      <c r="K163" s="23" t="s">
        <v>6</v>
      </c>
      <c r="L163" s="22">
        <v>0</v>
      </c>
      <c r="M163" s="24">
        <v>239.96</v>
      </c>
      <c r="N163">
        <f ca="1">IF(LEFT(tblSales[[#This Row],[Category]],1)="A",RANDBETWEEN(1,4),RANDBETWEEN(2,7))</f>
        <v>3</v>
      </c>
      <c r="O163" s="24" t="str">
        <f>IF(COUNTIF($A$2:A163,A163)=1,SUMIFS(tblSales[Revenue],tblSales[Order ID],tblSales[[#This Row],[Order ID]]),"")</f>
        <v/>
      </c>
      <c r="P163" t="str">
        <f>TEXT(tblSales[[#This Row],[Date]],"ddd")</f>
        <v>Tue</v>
      </c>
      <c r="Q163">
        <f>1/COUNTIF(tblSales[Order ID],tblSales[[#This Row],[Order ID]])</f>
        <v>0.25</v>
      </c>
    </row>
    <row r="164" spans="1:17" x14ac:dyDescent="0.25">
      <c r="A164">
        <v>201964</v>
      </c>
      <c r="B164" s="5">
        <v>45492</v>
      </c>
      <c r="C164">
        <v>130931</v>
      </c>
      <c r="D164">
        <v>100252</v>
      </c>
      <c r="E164" t="s">
        <v>98</v>
      </c>
      <c r="F164" t="s">
        <v>33</v>
      </c>
      <c r="G164">
        <v>3</v>
      </c>
      <c r="H164" s="22">
        <v>449</v>
      </c>
      <c r="I164" t="s">
        <v>93</v>
      </c>
      <c r="J164" t="s">
        <v>6</v>
      </c>
      <c r="K164" s="23" t="s">
        <v>6</v>
      </c>
      <c r="L164" s="22">
        <v>0</v>
      </c>
      <c r="M164" s="24">
        <v>1347</v>
      </c>
      <c r="N164">
        <f ca="1">IF(LEFT(tblSales[[#This Row],[Category]],1)="A",RANDBETWEEN(1,4),RANDBETWEEN(2,7))</f>
        <v>4</v>
      </c>
      <c r="O164" s="24">
        <f>IF(COUNTIF($A$2:A164,A164)=1,SUMIFS(tblSales[Revenue],tblSales[Order ID],tblSales[[#This Row],[Order ID]]),"")</f>
        <v>1347</v>
      </c>
      <c r="P164" t="str">
        <f>TEXT(tblSales[[#This Row],[Date]],"ddd")</f>
        <v>Fri</v>
      </c>
      <c r="Q164">
        <f>1/COUNTIF(tblSales[Order ID],tblSales[[#This Row],[Order ID]])</f>
        <v>1</v>
      </c>
    </row>
    <row r="165" spans="1:17" x14ac:dyDescent="0.25">
      <c r="A165">
        <v>201965</v>
      </c>
      <c r="B165" s="5">
        <v>45487</v>
      </c>
      <c r="C165">
        <v>110179</v>
      </c>
      <c r="D165">
        <v>200549</v>
      </c>
      <c r="E165" t="s">
        <v>95</v>
      </c>
      <c r="F165" t="s">
        <v>94</v>
      </c>
      <c r="G165">
        <v>1</v>
      </c>
      <c r="H165" s="22">
        <v>18.989999999999998</v>
      </c>
      <c r="I165" t="s">
        <v>93</v>
      </c>
      <c r="J165" t="s">
        <v>6</v>
      </c>
      <c r="K165" s="23" t="s">
        <v>6</v>
      </c>
      <c r="L165" s="22">
        <v>0</v>
      </c>
      <c r="M165" s="24">
        <v>18.989999999999998</v>
      </c>
      <c r="N165">
        <f ca="1">IF(LEFT(tblSales[[#This Row],[Category]],1)="A",RANDBETWEEN(1,4),RANDBETWEEN(2,7))</f>
        <v>1</v>
      </c>
      <c r="O165" s="24">
        <f>IF(COUNTIF($A$2:A165,A165)=1,SUMIFS(tblSales[Revenue],tblSales[Order ID],tblSales[[#This Row],[Order ID]]),"")</f>
        <v>362.93</v>
      </c>
      <c r="P165" t="str">
        <f>TEXT(tblSales[[#This Row],[Date]],"ddd")</f>
        <v>Sun</v>
      </c>
      <c r="Q165">
        <f>1/COUNTIF(tblSales[Order ID],tblSales[[#This Row],[Order ID]])</f>
        <v>0.25</v>
      </c>
    </row>
    <row r="166" spans="1:17" x14ac:dyDescent="0.25">
      <c r="A166">
        <v>201965</v>
      </c>
      <c r="B166" s="5">
        <v>45487</v>
      </c>
      <c r="C166">
        <v>110179</v>
      </c>
      <c r="D166">
        <v>200559</v>
      </c>
      <c r="E166" t="s">
        <v>95</v>
      </c>
      <c r="F166" t="s">
        <v>97</v>
      </c>
      <c r="G166">
        <v>1</v>
      </c>
      <c r="H166" s="22">
        <v>59.99</v>
      </c>
      <c r="I166" t="s">
        <v>93</v>
      </c>
      <c r="J166" t="s">
        <v>6</v>
      </c>
      <c r="K166" s="23" t="s">
        <v>6</v>
      </c>
      <c r="L166" s="22">
        <v>0</v>
      </c>
      <c r="M166" s="24">
        <v>59.99</v>
      </c>
      <c r="N166">
        <f ca="1">IF(LEFT(tblSales[[#This Row],[Category]],1)="A",RANDBETWEEN(1,4),RANDBETWEEN(2,7))</f>
        <v>4</v>
      </c>
      <c r="O166" s="24" t="str">
        <f>IF(COUNTIF($A$2:A166,A166)=1,SUMIFS(tblSales[Revenue],tblSales[Order ID],tblSales[[#This Row],[Order ID]]),"")</f>
        <v/>
      </c>
      <c r="P166" t="str">
        <f>TEXT(tblSales[[#This Row],[Date]],"ddd")</f>
        <v>Sun</v>
      </c>
      <c r="Q166">
        <f>1/COUNTIF(tblSales[Order ID],tblSales[[#This Row],[Order ID]])</f>
        <v>0.25</v>
      </c>
    </row>
    <row r="167" spans="1:17" x14ac:dyDescent="0.25">
      <c r="A167">
        <v>201965</v>
      </c>
      <c r="B167" s="5">
        <v>45487</v>
      </c>
      <c r="C167">
        <v>110179</v>
      </c>
      <c r="D167">
        <v>200551</v>
      </c>
      <c r="E167" t="s">
        <v>95</v>
      </c>
      <c r="F167" t="s">
        <v>114</v>
      </c>
      <c r="G167">
        <v>3</v>
      </c>
      <c r="H167" s="22">
        <v>79.989999999999995</v>
      </c>
      <c r="I167" t="s">
        <v>93</v>
      </c>
      <c r="J167" t="s">
        <v>6</v>
      </c>
      <c r="K167" s="23" t="s">
        <v>6</v>
      </c>
      <c r="L167" s="22">
        <v>0</v>
      </c>
      <c r="M167" s="24">
        <v>239.96999999999997</v>
      </c>
      <c r="N167">
        <f ca="1">IF(LEFT(tblSales[[#This Row],[Category]],1)="A",RANDBETWEEN(1,4),RANDBETWEEN(2,7))</f>
        <v>1</v>
      </c>
      <c r="O167" s="24" t="str">
        <f>IF(COUNTIF($A$2:A167,A167)=1,SUMIFS(tblSales[Revenue],tblSales[Order ID],tblSales[[#This Row],[Order ID]]),"")</f>
        <v/>
      </c>
      <c r="P167" t="str">
        <f>TEXT(tblSales[[#This Row],[Date]],"ddd")</f>
        <v>Sun</v>
      </c>
      <c r="Q167">
        <f>1/COUNTIF(tblSales[Order ID],tblSales[[#This Row],[Order ID]])</f>
        <v>0.25</v>
      </c>
    </row>
    <row r="168" spans="1:17" x14ac:dyDescent="0.25">
      <c r="A168">
        <v>201965</v>
      </c>
      <c r="B168" s="5">
        <v>45487</v>
      </c>
      <c r="C168">
        <v>110179</v>
      </c>
      <c r="D168">
        <v>300191</v>
      </c>
      <c r="E168" t="s">
        <v>92</v>
      </c>
      <c r="F168" t="s">
        <v>103</v>
      </c>
      <c r="G168">
        <v>2</v>
      </c>
      <c r="H168" s="22">
        <v>21.99</v>
      </c>
      <c r="I168" t="s">
        <v>93</v>
      </c>
      <c r="J168" t="s">
        <v>6</v>
      </c>
      <c r="K168" s="23" t="s">
        <v>6</v>
      </c>
      <c r="L168" s="22">
        <v>0</v>
      </c>
      <c r="M168" s="24">
        <v>43.98</v>
      </c>
      <c r="N168">
        <f ca="1">IF(LEFT(tblSales[[#This Row],[Category]],1)="A",RANDBETWEEN(1,4),RANDBETWEEN(2,7))</f>
        <v>1</v>
      </c>
      <c r="O168" s="24" t="str">
        <f>IF(COUNTIF($A$2:A168,A168)=1,SUMIFS(tblSales[Revenue],tblSales[Order ID],tblSales[[#This Row],[Order ID]]),"")</f>
        <v/>
      </c>
      <c r="P168" t="str">
        <f>TEXT(tblSales[[#This Row],[Date]],"ddd")</f>
        <v>Sun</v>
      </c>
      <c r="Q168">
        <f>1/COUNTIF(tblSales[Order ID],tblSales[[#This Row],[Order ID]])</f>
        <v>0.25</v>
      </c>
    </row>
    <row r="169" spans="1:17" x14ac:dyDescent="0.25">
      <c r="A169">
        <v>201966</v>
      </c>
      <c r="B169" s="5">
        <v>45493</v>
      </c>
      <c r="C169">
        <v>112462</v>
      </c>
      <c r="D169">
        <v>200549</v>
      </c>
      <c r="E169" t="s">
        <v>95</v>
      </c>
      <c r="F169" t="s">
        <v>94</v>
      </c>
      <c r="G169">
        <v>4</v>
      </c>
      <c r="H169" s="22">
        <v>18.989999999999998</v>
      </c>
      <c r="I169" t="s">
        <v>18</v>
      </c>
      <c r="J169" t="s">
        <v>99</v>
      </c>
      <c r="K169" s="23">
        <v>0.1</v>
      </c>
      <c r="L169" s="22">
        <v>7.5960000000000001</v>
      </c>
      <c r="M169" s="24">
        <v>68.36399999999999</v>
      </c>
      <c r="N169">
        <f ca="1">IF(LEFT(tblSales[[#This Row],[Category]],1)="A",RANDBETWEEN(1,4),RANDBETWEEN(2,7))</f>
        <v>4</v>
      </c>
      <c r="O169" s="24">
        <f>IF(COUNTIF($A$2:A169,A169)=1,SUMIFS(tblSales[Revenue],tblSales[Order ID],tblSales[[#This Row],[Order ID]]),"")</f>
        <v>323.94599999999997</v>
      </c>
      <c r="P169" t="str">
        <f>TEXT(tblSales[[#This Row],[Date]],"ddd")</f>
        <v>Sat</v>
      </c>
      <c r="Q169">
        <f>1/COUNTIF(tblSales[Order ID],tblSales[[#This Row],[Order ID]])</f>
        <v>0.25</v>
      </c>
    </row>
    <row r="170" spans="1:17" x14ac:dyDescent="0.25">
      <c r="A170">
        <v>201966</v>
      </c>
      <c r="B170" s="5">
        <v>45493</v>
      </c>
      <c r="C170">
        <v>112462</v>
      </c>
      <c r="D170">
        <v>300185</v>
      </c>
      <c r="E170" t="s">
        <v>92</v>
      </c>
      <c r="F170" t="s">
        <v>101</v>
      </c>
      <c r="G170">
        <v>1</v>
      </c>
      <c r="H170" s="22">
        <v>29.99</v>
      </c>
      <c r="I170" t="s">
        <v>18</v>
      </c>
      <c r="J170" t="s">
        <v>99</v>
      </c>
      <c r="K170" s="23">
        <v>0.1</v>
      </c>
      <c r="L170" s="22">
        <v>2.9990000000000001</v>
      </c>
      <c r="M170" s="24">
        <v>26.991</v>
      </c>
      <c r="N170">
        <f ca="1">IF(LEFT(tblSales[[#This Row],[Category]],1)="A",RANDBETWEEN(1,4),RANDBETWEEN(2,7))</f>
        <v>1</v>
      </c>
      <c r="O170" s="24" t="str">
        <f>IF(COUNTIF($A$2:A170,A170)=1,SUMIFS(tblSales[Revenue],tblSales[Order ID],tblSales[[#This Row],[Order ID]]),"")</f>
        <v/>
      </c>
      <c r="P170" t="str">
        <f>TEXT(tblSales[[#This Row],[Date]],"ddd")</f>
        <v>Sat</v>
      </c>
      <c r="Q170">
        <f>1/COUNTIF(tblSales[Order ID],tblSales[[#This Row],[Order ID]])</f>
        <v>0.25</v>
      </c>
    </row>
    <row r="171" spans="1:17" x14ac:dyDescent="0.25">
      <c r="A171">
        <v>201966</v>
      </c>
      <c r="B171" s="5">
        <v>45493</v>
      </c>
      <c r="C171">
        <v>112462</v>
      </c>
      <c r="D171">
        <v>100250</v>
      </c>
      <c r="E171" t="s">
        <v>98</v>
      </c>
      <c r="F171" t="s">
        <v>51</v>
      </c>
      <c r="G171">
        <v>1</v>
      </c>
      <c r="H171" s="22">
        <v>189</v>
      </c>
      <c r="I171" t="s">
        <v>18</v>
      </c>
      <c r="J171" t="s">
        <v>99</v>
      </c>
      <c r="K171" s="23">
        <v>0.1</v>
      </c>
      <c r="L171" s="22">
        <v>18.900000000000002</v>
      </c>
      <c r="M171" s="24">
        <v>170.1</v>
      </c>
      <c r="N171">
        <f ca="1">IF(LEFT(tblSales[[#This Row],[Category]],1)="A",RANDBETWEEN(1,4),RANDBETWEEN(2,7))</f>
        <v>7</v>
      </c>
      <c r="O171" s="24" t="str">
        <f>IF(COUNTIF($A$2:A171,A171)=1,SUMIFS(tblSales[Revenue],tblSales[Order ID],tblSales[[#This Row],[Order ID]]),"")</f>
        <v/>
      </c>
      <c r="P171" t="str">
        <f>TEXT(tblSales[[#This Row],[Date]],"ddd")</f>
        <v>Sat</v>
      </c>
      <c r="Q171">
        <f>1/COUNTIF(tblSales[Order ID],tblSales[[#This Row],[Order ID]])</f>
        <v>0.25</v>
      </c>
    </row>
    <row r="172" spans="1:17" x14ac:dyDescent="0.25">
      <c r="A172">
        <v>201966</v>
      </c>
      <c r="B172" s="5">
        <v>45493</v>
      </c>
      <c r="C172">
        <v>112462</v>
      </c>
      <c r="D172">
        <v>200556</v>
      </c>
      <c r="E172" t="s">
        <v>95</v>
      </c>
      <c r="F172" t="s">
        <v>96</v>
      </c>
      <c r="G172">
        <v>1</v>
      </c>
      <c r="H172" s="22">
        <v>64.989999999999995</v>
      </c>
      <c r="I172" t="s">
        <v>18</v>
      </c>
      <c r="J172" t="s">
        <v>99</v>
      </c>
      <c r="K172" s="23">
        <v>0.1</v>
      </c>
      <c r="L172" s="22">
        <v>6.4989999999999997</v>
      </c>
      <c r="M172" s="24">
        <v>58.490999999999993</v>
      </c>
      <c r="N172">
        <f ca="1">IF(LEFT(tblSales[[#This Row],[Category]],1)="A",RANDBETWEEN(1,4),RANDBETWEEN(2,7))</f>
        <v>1</v>
      </c>
      <c r="O172" s="24" t="str">
        <f>IF(COUNTIF($A$2:A172,A172)=1,SUMIFS(tblSales[Revenue],tblSales[Order ID],tblSales[[#This Row],[Order ID]]),"")</f>
        <v/>
      </c>
      <c r="P172" t="str">
        <f>TEXT(tblSales[[#This Row],[Date]],"ddd")</f>
        <v>Sat</v>
      </c>
      <c r="Q172">
        <f>1/COUNTIF(tblSales[Order ID],tblSales[[#This Row],[Order ID]])</f>
        <v>0.25</v>
      </c>
    </row>
    <row r="173" spans="1:17" x14ac:dyDescent="0.25">
      <c r="A173">
        <v>201967</v>
      </c>
      <c r="B173" s="5">
        <v>45492</v>
      </c>
      <c r="C173">
        <v>114107</v>
      </c>
      <c r="D173">
        <v>200556</v>
      </c>
      <c r="E173" t="s">
        <v>95</v>
      </c>
      <c r="F173" t="s">
        <v>96</v>
      </c>
      <c r="G173">
        <v>4</v>
      </c>
      <c r="H173" s="22">
        <v>64.989999999999995</v>
      </c>
      <c r="I173" t="s">
        <v>93</v>
      </c>
      <c r="J173" t="s">
        <v>6</v>
      </c>
      <c r="K173" s="23" t="s">
        <v>6</v>
      </c>
      <c r="L173" s="22">
        <v>0</v>
      </c>
      <c r="M173" s="24">
        <v>259.95999999999998</v>
      </c>
      <c r="N173">
        <f ca="1">IF(LEFT(tblSales[[#This Row],[Category]],1)="A",RANDBETWEEN(1,4),RANDBETWEEN(2,7))</f>
        <v>2</v>
      </c>
      <c r="O173" s="24">
        <f>IF(COUNTIF($A$2:A173,A173)=1,SUMIFS(tblSales[Revenue],tblSales[Order ID],tblSales[[#This Row],[Order ID]]),"")</f>
        <v>4642.92</v>
      </c>
      <c r="P173" t="str">
        <f>TEXT(tblSales[[#This Row],[Date]],"ddd")</f>
        <v>Fri</v>
      </c>
      <c r="Q173">
        <f>1/COUNTIF(tblSales[Order ID],tblSales[[#This Row],[Order ID]])</f>
        <v>0.2</v>
      </c>
    </row>
    <row r="174" spans="1:17" x14ac:dyDescent="0.25">
      <c r="A174">
        <v>201967</v>
      </c>
      <c r="B174" s="5">
        <v>45492</v>
      </c>
      <c r="C174">
        <v>114107</v>
      </c>
      <c r="D174">
        <v>200549</v>
      </c>
      <c r="E174" t="s">
        <v>95</v>
      </c>
      <c r="F174" t="s">
        <v>94</v>
      </c>
      <c r="G174">
        <v>1</v>
      </c>
      <c r="H174" s="22">
        <v>18.989999999999998</v>
      </c>
      <c r="I174" t="s">
        <v>93</v>
      </c>
      <c r="J174" t="s">
        <v>6</v>
      </c>
      <c r="K174" s="23" t="s">
        <v>6</v>
      </c>
      <c r="L174" s="22">
        <v>0</v>
      </c>
      <c r="M174" s="24">
        <v>18.989999999999998</v>
      </c>
      <c r="N174">
        <f ca="1">IF(LEFT(tblSales[[#This Row],[Category]],1)="A",RANDBETWEEN(1,4),RANDBETWEEN(2,7))</f>
        <v>1</v>
      </c>
      <c r="O174" s="24" t="str">
        <f>IF(COUNTIF($A$2:A174,A174)=1,SUMIFS(tblSales[Revenue],tblSales[Order ID],tblSales[[#This Row],[Order ID]]),"")</f>
        <v/>
      </c>
      <c r="P174" t="str">
        <f>TEXT(tblSales[[#This Row],[Date]],"ddd")</f>
        <v>Fri</v>
      </c>
      <c r="Q174">
        <f>1/COUNTIF(tblSales[Order ID],tblSales[[#This Row],[Order ID]])</f>
        <v>0.2</v>
      </c>
    </row>
    <row r="175" spans="1:17" x14ac:dyDescent="0.25">
      <c r="A175">
        <v>201967</v>
      </c>
      <c r="B175" s="5">
        <v>45492</v>
      </c>
      <c r="C175">
        <v>114107</v>
      </c>
      <c r="D175">
        <v>100254</v>
      </c>
      <c r="E175" t="s">
        <v>98</v>
      </c>
      <c r="F175" t="s">
        <v>35</v>
      </c>
      <c r="G175">
        <v>5</v>
      </c>
      <c r="H175" s="22">
        <v>799</v>
      </c>
      <c r="I175" t="s">
        <v>93</v>
      </c>
      <c r="J175" t="s">
        <v>6</v>
      </c>
      <c r="K175" s="23" t="s">
        <v>6</v>
      </c>
      <c r="L175" s="22">
        <v>0</v>
      </c>
      <c r="M175" s="24">
        <v>3995</v>
      </c>
      <c r="N175">
        <f ca="1">IF(LEFT(tblSales[[#This Row],[Category]],1)="A",RANDBETWEEN(1,4),RANDBETWEEN(2,7))</f>
        <v>4</v>
      </c>
      <c r="O175" s="24" t="str">
        <f>IF(COUNTIF($A$2:A175,A175)=1,SUMIFS(tblSales[Revenue],tblSales[Order ID],tblSales[[#This Row],[Order ID]]),"")</f>
        <v/>
      </c>
      <c r="P175" t="str">
        <f>TEXT(tblSales[[#This Row],[Date]],"ddd")</f>
        <v>Fri</v>
      </c>
      <c r="Q175">
        <f>1/COUNTIF(tblSales[Order ID],tblSales[[#This Row],[Order ID]])</f>
        <v>0.2</v>
      </c>
    </row>
    <row r="176" spans="1:17" x14ac:dyDescent="0.25">
      <c r="A176">
        <v>201967</v>
      </c>
      <c r="B176" s="5">
        <v>45492</v>
      </c>
      <c r="C176">
        <v>114107</v>
      </c>
      <c r="D176">
        <v>200559</v>
      </c>
      <c r="E176" t="s">
        <v>95</v>
      </c>
      <c r="F176" t="s">
        <v>97</v>
      </c>
      <c r="G176">
        <v>3</v>
      </c>
      <c r="H176" s="22">
        <v>59.99</v>
      </c>
      <c r="I176" t="s">
        <v>93</v>
      </c>
      <c r="J176" t="s">
        <v>6</v>
      </c>
      <c r="K176" s="23" t="s">
        <v>6</v>
      </c>
      <c r="L176" s="22">
        <v>0</v>
      </c>
      <c r="M176" s="24">
        <v>179.97</v>
      </c>
      <c r="N176">
        <f ca="1">IF(LEFT(tblSales[[#This Row],[Category]],1)="A",RANDBETWEEN(1,4),RANDBETWEEN(2,7))</f>
        <v>2</v>
      </c>
      <c r="O176" s="24" t="str">
        <f>IF(COUNTIF($A$2:A176,A176)=1,SUMIFS(tblSales[Revenue],tblSales[Order ID],tblSales[[#This Row],[Order ID]]),"")</f>
        <v/>
      </c>
      <c r="P176" t="str">
        <f>TEXT(tblSales[[#This Row],[Date]],"ddd")</f>
        <v>Fri</v>
      </c>
      <c r="Q176">
        <f>1/COUNTIF(tblSales[Order ID],tblSales[[#This Row],[Order ID]])</f>
        <v>0.2</v>
      </c>
    </row>
    <row r="177" spans="1:17" x14ac:dyDescent="0.25">
      <c r="A177">
        <v>201967</v>
      </c>
      <c r="B177" s="5">
        <v>45492</v>
      </c>
      <c r="C177">
        <v>114107</v>
      </c>
      <c r="D177">
        <v>100250</v>
      </c>
      <c r="E177" t="s">
        <v>98</v>
      </c>
      <c r="F177" t="s">
        <v>51</v>
      </c>
      <c r="G177">
        <v>1</v>
      </c>
      <c r="H177" s="22">
        <v>189</v>
      </c>
      <c r="I177" t="s">
        <v>93</v>
      </c>
      <c r="J177" t="s">
        <v>6</v>
      </c>
      <c r="K177" s="23" t="s">
        <v>6</v>
      </c>
      <c r="L177" s="22">
        <v>0</v>
      </c>
      <c r="M177" s="24">
        <v>189</v>
      </c>
      <c r="N177">
        <f ca="1">IF(LEFT(tblSales[[#This Row],[Category]],1)="A",RANDBETWEEN(1,4),RANDBETWEEN(2,7))</f>
        <v>5</v>
      </c>
      <c r="O177" s="24" t="str">
        <f>IF(COUNTIF($A$2:A177,A177)=1,SUMIFS(tblSales[Revenue],tblSales[Order ID],tblSales[[#This Row],[Order ID]]),"")</f>
        <v/>
      </c>
      <c r="P177" t="str">
        <f>TEXT(tblSales[[#This Row],[Date]],"ddd")</f>
        <v>Fri</v>
      </c>
      <c r="Q177">
        <f>1/COUNTIF(tblSales[Order ID],tblSales[[#This Row],[Order ID]])</f>
        <v>0.2</v>
      </c>
    </row>
    <row r="178" spans="1:17" x14ac:dyDescent="0.25">
      <c r="A178">
        <v>201968</v>
      </c>
      <c r="B178" s="5">
        <v>45484</v>
      </c>
      <c r="C178">
        <v>115285</v>
      </c>
      <c r="D178">
        <v>300187</v>
      </c>
      <c r="E178" t="s">
        <v>92</v>
      </c>
      <c r="F178" t="s">
        <v>110</v>
      </c>
      <c r="G178">
        <v>1</v>
      </c>
      <c r="H178" s="22">
        <v>54.99</v>
      </c>
      <c r="I178" t="s">
        <v>18</v>
      </c>
      <c r="J178" t="s">
        <v>99</v>
      </c>
      <c r="K178" s="23">
        <v>0.1</v>
      </c>
      <c r="L178" s="22">
        <v>5.4990000000000006</v>
      </c>
      <c r="M178" s="24">
        <v>49.491</v>
      </c>
      <c r="N178">
        <f ca="1">IF(LEFT(tblSales[[#This Row],[Category]],1)="A",RANDBETWEEN(1,4),RANDBETWEEN(2,7))</f>
        <v>2</v>
      </c>
      <c r="O178" s="24">
        <f>IF(COUNTIF($A$2:A178,A178)=1,SUMIFS(tblSales[Revenue],tblSales[Order ID],tblSales[[#This Row],[Order ID]]),"")</f>
        <v>69.281999999999996</v>
      </c>
      <c r="P178" t="str">
        <f>TEXT(tblSales[[#This Row],[Date]],"ddd")</f>
        <v>Thu</v>
      </c>
      <c r="Q178">
        <f>1/COUNTIF(tblSales[Order ID],tblSales[[#This Row],[Order ID]])</f>
        <v>0.5</v>
      </c>
    </row>
    <row r="179" spans="1:17" x14ac:dyDescent="0.25">
      <c r="A179">
        <v>201968</v>
      </c>
      <c r="B179" s="5">
        <v>45484</v>
      </c>
      <c r="C179">
        <v>115285</v>
      </c>
      <c r="D179">
        <v>300191</v>
      </c>
      <c r="E179" t="s">
        <v>92</v>
      </c>
      <c r="F179" t="s">
        <v>103</v>
      </c>
      <c r="G179">
        <v>1</v>
      </c>
      <c r="H179" s="22">
        <v>21.99</v>
      </c>
      <c r="I179" t="s">
        <v>18</v>
      </c>
      <c r="J179" t="s">
        <v>99</v>
      </c>
      <c r="K179" s="23">
        <v>0.1</v>
      </c>
      <c r="L179" s="22">
        <v>2.1989999999999998</v>
      </c>
      <c r="M179" s="24">
        <v>19.790999999999997</v>
      </c>
      <c r="N179">
        <f ca="1">IF(LEFT(tblSales[[#This Row],[Category]],1)="A",RANDBETWEEN(1,4),RANDBETWEEN(2,7))</f>
        <v>4</v>
      </c>
      <c r="O179" s="24" t="str">
        <f>IF(COUNTIF($A$2:A179,A179)=1,SUMIFS(tblSales[Revenue],tblSales[Order ID],tblSales[[#This Row],[Order ID]]),"")</f>
        <v/>
      </c>
      <c r="P179" t="str">
        <f>TEXT(tblSales[[#This Row],[Date]],"ddd")</f>
        <v>Thu</v>
      </c>
      <c r="Q179">
        <f>1/COUNTIF(tblSales[Order ID],tblSales[[#This Row],[Order ID]])</f>
        <v>0.5</v>
      </c>
    </row>
    <row r="180" spans="1:17" x14ac:dyDescent="0.25">
      <c r="A180">
        <v>201969</v>
      </c>
      <c r="B180" s="5">
        <v>45492</v>
      </c>
      <c r="C180">
        <v>105656</v>
      </c>
      <c r="D180">
        <v>200559</v>
      </c>
      <c r="E180" t="s">
        <v>95</v>
      </c>
      <c r="F180" t="s">
        <v>97</v>
      </c>
      <c r="G180">
        <v>1</v>
      </c>
      <c r="H180" s="22">
        <v>59.99</v>
      </c>
      <c r="I180" t="s">
        <v>18</v>
      </c>
      <c r="J180" t="s">
        <v>99</v>
      </c>
      <c r="K180" s="23">
        <v>0.1</v>
      </c>
      <c r="L180" s="22">
        <v>5.9990000000000006</v>
      </c>
      <c r="M180" s="24">
        <v>53.991</v>
      </c>
      <c r="N180">
        <f ca="1">IF(LEFT(tblSales[[#This Row],[Category]],1)="A",RANDBETWEEN(1,4),RANDBETWEEN(2,7))</f>
        <v>4</v>
      </c>
      <c r="O180" s="24">
        <f>IF(COUNTIF($A$2:A180,A180)=1,SUMIFS(tblSales[Revenue],tblSales[Order ID],tblSales[[#This Row],[Order ID]]),"")</f>
        <v>53.991</v>
      </c>
      <c r="P180" t="str">
        <f>TEXT(tblSales[[#This Row],[Date]],"ddd")</f>
        <v>Fri</v>
      </c>
      <c r="Q180">
        <f>1/COUNTIF(tblSales[Order ID],tblSales[[#This Row],[Order ID]])</f>
        <v>1</v>
      </c>
    </row>
    <row r="181" spans="1:17" x14ac:dyDescent="0.25">
      <c r="A181">
        <v>201970</v>
      </c>
      <c r="B181" s="5">
        <v>45482</v>
      </c>
      <c r="C181">
        <v>110391</v>
      </c>
      <c r="D181">
        <v>200556</v>
      </c>
      <c r="E181" t="s">
        <v>95</v>
      </c>
      <c r="F181" t="s">
        <v>96</v>
      </c>
      <c r="G181">
        <v>5</v>
      </c>
      <c r="H181" s="22">
        <v>64.989999999999995</v>
      </c>
      <c r="I181" t="s">
        <v>93</v>
      </c>
      <c r="J181" t="s">
        <v>6</v>
      </c>
      <c r="K181" s="23" t="s">
        <v>6</v>
      </c>
      <c r="L181" s="22">
        <v>0</v>
      </c>
      <c r="M181" s="24">
        <v>324.95</v>
      </c>
      <c r="N181">
        <f ca="1">IF(LEFT(tblSales[[#This Row],[Category]],1)="A",RANDBETWEEN(1,4),RANDBETWEEN(2,7))</f>
        <v>3</v>
      </c>
      <c r="O181" s="24">
        <f>IF(COUNTIF($A$2:A181,A181)=1,SUMIFS(tblSales[Revenue],tblSales[Order ID],tblSales[[#This Row],[Order ID]]),"")</f>
        <v>324.95</v>
      </c>
      <c r="P181" t="str">
        <f>TEXT(tblSales[[#This Row],[Date]],"ddd")</f>
        <v>Tue</v>
      </c>
      <c r="Q181">
        <f>1/COUNTIF(tblSales[Order ID],tblSales[[#This Row],[Order ID]])</f>
        <v>1</v>
      </c>
    </row>
    <row r="182" spans="1:17" x14ac:dyDescent="0.25">
      <c r="A182">
        <v>201971</v>
      </c>
      <c r="B182" s="5">
        <v>45492</v>
      </c>
      <c r="C182">
        <v>129684</v>
      </c>
      <c r="D182">
        <v>200549</v>
      </c>
      <c r="E182" t="s">
        <v>95</v>
      </c>
      <c r="F182" t="s">
        <v>94</v>
      </c>
      <c r="G182">
        <v>1</v>
      </c>
      <c r="H182" s="22">
        <v>18.989999999999998</v>
      </c>
      <c r="I182" t="s">
        <v>18</v>
      </c>
      <c r="J182" t="s">
        <v>99</v>
      </c>
      <c r="K182" s="23">
        <v>0.1</v>
      </c>
      <c r="L182" s="22">
        <v>1.899</v>
      </c>
      <c r="M182" s="24">
        <v>17.090999999999998</v>
      </c>
      <c r="N182">
        <f ca="1">IF(LEFT(tblSales[[#This Row],[Category]],1)="A",RANDBETWEEN(1,4),RANDBETWEEN(2,7))</f>
        <v>4</v>
      </c>
      <c r="O182" s="24">
        <f>IF(COUNTIF($A$2:A182,A182)=1,SUMIFS(tblSales[Revenue],tblSales[Order ID],tblSales[[#This Row],[Order ID]]),"")</f>
        <v>17.090999999999998</v>
      </c>
      <c r="P182" t="str">
        <f>TEXT(tblSales[[#This Row],[Date]],"ddd")</f>
        <v>Fri</v>
      </c>
      <c r="Q182">
        <f>1/COUNTIF(tblSales[Order ID],tblSales[[#This Row],[Order ID]])</f>
        <v>1</v>
      </c>
    </row>
    <row r="183" spans="1:17" x14ac:dyDescent="0.25">
      <c r="A183">
        <v>201972</v>
      </c>
      <c r="B183" s="5">
        <v>45482</v>
      </c>
      <c r="C183">
        <v>106326</v>
      </c>
      <c r="D183">
        <v>200549</v>
      </c>
      <c r="E183" t="s">
        <v>95</v>
      </c>
      <c r="F183" t="s">
        <v>94</v>
      </c>
      <c r="G183">
        <v>1</v>
      </c>
      <c r="H183" s="22">
        <v>18.989999999999998</v>
      </c>
      <c r="I183" t="s">
        <v>93</v>
      </c>
      <c r="J183" t="s">
        <v>6</v>
      </c>
      <c r="K183" s="23" t="s">
        <v>6</v>
      </c>
      <c r="L183" s="22">
        <v>0</v>
      </c>
      <c r="M183" s="24">
        <v>18.989999999999998</v>
      </c>
      <c r="N183">
        <f ca="1">IF(LEFT(tblSales[[#This Row],[Category]],1)="A",RANDBETWEEN(1,4),RANDBETWEEN(2,7))</f>
        <v>4</v>
      </c>
      <c r="O183" s="24">
        <f>IF(COUNTIF($A$2:A183,A183)=1,SUMIFS(tblSales[Revenue],tblSales[Order ID],tblSales[[#This Row],[Order ID]]),"")</f>
        <v>18.989999999999998</v>
      </c>
      <c r="P183" t="str">
        <f>TEXT(tblSales[[#This Row],[Date]],"ddd")</f>
        <v>Tue</v>
      </c>
      <c r="Q183">
        <f>1/COUNTIF(tblSales[Order ID],tblSales[[#This Row],[Order ID]])</f>
        <v>1</v>
      </c>
    </row>
    <row r="184" spans="1:17" x14ac:dyDescent="0.25">
      <c r="A184">
        <v>201973</v>
      </c>
      <c r="B184" s="5">
        <v>45493</v>
      </c>
      <c r="C184">
        <v>120365</v>
      </c>
      <c r="D184">
        <v>300187</v>
      </c>
      <c r="E184" t="s">
        <v>92</v>
      </c>
      <c r="F184" t="s">
        <v>110</v>
      </c>
      <c r="G184">
        <v>5</v>
      </c>
      <c r="H184" s="22">
        <v>54.99</v>
      </c>
      <c r="I184" t="s">
        <v>18</v>
      </c>
      <c r="J184" t="s">
        <v>99</v>
      </c>
      <c r="K184" s="23">
        <v>0.1</v>
      </c>
      <c r="L184" s="22">
        <v>27.495000000000001</v>
      </c>
      <c r="M184" s="24">
        <v>247.45499999999998</v>
      </c>
      <c r="N184">
        <f ca="1">IF(LEFT(tblSales[[#This Row],[Category]],1)="A",RANDBETWEEN(1,4),RANDBETWEEN(2,7))</f>
        <v>1</v>
      </c>
      <c r="O184" s="24">
        <f>IF(COUNTIF($A$2:A184,A184)=1,SUMIFS(tblSales[Revenue],tblSales[Order ID],tblSales[[#This Row],[Order ID]]),"")</f>
        <v>534.47399999999993</v>
      </c>
      <c r="P184" t="str">
        <f>TEXT(tblSales[[#This Row],[Date]],"ddd")</f>
        <v>Sat</v>
      </c>
      <c r="Q184">
        <f>1/COUNTIF(tblSales[Order ID],tblSales[[#This Row],[Order ID]])</f>
        <v>0.2</v>
      </c>
    </row>
    <row r="185" spans="1:17" x14ac:dyDescent="0.25">
      <c r="A185">
        <v>201973</v>
      </c>
      <c r="B185" s="5">
        <v>45493</v>
      </c>
      <c r="C185">
        <v>120365</v>
      </c>
      <c r="D185">
        <v>300191</v>
      </c>
      <c r="E185" t="s">
        <v>92</v>
      </c>
      <c r="F185" t="s">
        <v>103</v>
      </c>
      <c r="G185">
        <v>2</v>
      </c>
      <c r="H185" s="22">
        <v>21.99</v>
      </c>
      <c r="I185" t="s">
        <v>18</v>
      </c>
      <c r="J185" t="s">
        <v>99</v>
      </c>
      <c r="K185" s="23">
        <v>0.1</v>
      </c>
      <c r="L185" s="22">
        <v>4.3979999999999997</v>
      </c>
      <c r="M185" s="24">
        <v>39.581999999999994</v>
      </c>
      <c r="N185">
        <f ca="1">IF(LEFT(tblSales[[#This Row],[Category]],1)="A",RANDBETWEEN(1,4),RANDBETWEEN(2,7))</f>
        <v>2</v>
      </c>
      <c r="O185" s="24" t="str">
        <f>IF(COUNTIF($A$2:A185,A185)=1,SUMIFS(tblSales[Revenue],tblSales[Order ID],tblSales[[#This Row],[Order ID]]),"")</f>
        <v/>
      </c>
      <c r="P185" t="str">
        <f>TEXT(tblSales[[#This Row],[Date]],"ddd")</f>
        <v>Sat</v>
      </c>
      <c r="Q185">
        <f>1/COUNTIF(tblSales[Order ID],tblSales[[#This Row],[Order ID]])</f>
        <v>0.2</v>
      </c>
    </row>
    <row r="186" spans="1:17" x14ac:dyDescent="0.25">
      <c r="A186">
        <v>201973</v>
      </c>
      <c r="B186" s="5">
        <v>45493</v>
      </c>
      <c r="C186">
        <v>120365</v>
      </c>
      <c r="D186">
        <v>300185</v>
      </c>
      <c r="E186" t="s">
        <v>92</v>
      </c>
      <c r="F186" t="s">
        <v>101</v>
      </c>
      <c r="G186">
        <v>5</v>
      </c>
      <c r="H186" s="22">
        <v>29.99</v>
      </c>
      <c r="I186" t="s">
        <v>18</v>
      </c>
      <c r="J186" t="s">
        <v>99</v>
      </c>
      <c r="K186" s="23">
        <v>0.1</v>
      </c>
      <c r="L186" s="22">
        <v>14.994999999999999</v>
      </c>
      <c r="M186" s="24">
        <v>134.95499999999998</v>
      </c>
      <c r="N186">
        <f ca="1">IF(LEFT(tblSales[[#This Row],[Category]],1)="A",RANDBETWEEN(1,4),RANDBETWEEN(2,7))</f>
        <v>1</v>
      </c>
      <c r="O186" s="24" t="str">
        <f>IF(COUNTIF($A$2:A186,A186)=1,SUMIFS(tblSales[Revenue],tblSales[Order ID],tblSales[[#This Row],[Order ID]]),"")</f>
        <v/>
      </c>
      <c r="P186" t="str">
        <f>TEXT(tblSales[[#This Row],[Date]],"ddd")</f>
        <v>Sat</v>
      </c>
      <c r="Q186">
        <f>1/COUNTIF(tblSales[Order ID],tblSales[[#This Row],[Order ID]])</f>
        <v>0.2</v>
      </c>
    </row>
    <row r="187" spans="1:17" x14ac:dyDescent="0.25">
      <c r="A187">
        <v>201973</v>
      </c>
      <c r="B187" s="5">
        <v>45493</v>
      </c>
      <c r="C187">
        <v>120365</v>
      </c>
      <c r="D187">
        <v>200559</v>
      </c>
      <c r="E187" t="s">
        <v>95</v>
      </c>
      <c r="F187" t="s">
        <v>97</v>
      </c>
      <c r="G187">
        <v>1</v>
      </c>
      <c r="H187" s="22">
        <v>59.99</v>
      </c>
      <c r="I187" t="s">
        <v>18</v>
      </c>
      <c r="J187" t="s">
        <v>99</v>
      </c>
      <c r="K187" s="23">
        <v>0.1</v>
      </c>
      <c r="L187" s="22">
        <v>5.9990000000000006</v>
      </c>
      <c r="M187" s="24">
        <v>53.991</v>
      </c>
      <c r="N187">
        <f ca="1">IF(LEFT(tblSales[[#This Row],[Category]],1)="A",RANDBETWEEN(1,4),RANDBETWEEN(2,7))</f>
        <v>3</v>
      </c>
      <c r="O187" s="24" t="str">
        <f>IF(COUNTIF($A$2:A187,A187)=1,SUMIFS(tblSales[Revenue],tblSales[Order ID],tblSales[[#This Row],[Order ID]]),"")</f>
        <v/>
      </c>
      <c r="P187" t="str">
        <f>TEXT(tblSales[[#This Row],[Date]],"ddd")</f>
        <v>Sat</v>
      </c>
      <c r="Q187">
        <f>1/COUNTIF(tblSales[Order ID],tblSales[[#This Row],[Order ID]])</f>
        <v>0.2</v>
      </c>
    </row>
    <row r="188" spans="1:17" x14ac:dyDescent="0.25">
      <c r="A188">
        <v>201973</v>
      </c>
      <c r="B188" s="5">
        <v>45493</v>
      </c>
      <c r="C188">
        <v>120365</v>
      </c>
      <c r="D188">
        <v>200556</v>
      </c>
      <c r="E188" t="s">
        <v>95</v>
      </c>
      <c r="F188" t="s">
        <v>96</v>
      </c>
      <c r="G188">
        <v>1</v>
      </c>
      <c r="H188" s="22">
        <v>64.989999999999995</v>
      </c>
      <c r="I188" t="s">
        <v>18</v>
      </c>
      <c r="J188" t="s">
        <v>99</v>
      </c>
      <c r="K188" s="23">
        <v>0.1</v>
      </c>
      <c r="L188" s="22">
        <v>6.4989999999999997</v>
      </c>
      <c r="M188" s="24">
        <v>58.490999999999993</v>
      </c>
      <c r="N188">
        <f ca="1">IF(LEFT(tblSales[[#This Row],[Category]],1)="A",RANDBETWEEN(1,4),RANDBETWEEN(2,7))</f>
        <v>1</v>
      </c>
      <c r="O188" s="24" t="str">
        <f>IF(COUNTIF($A$2:A188,A188)=1,SUMIFS(tblSales[Revenue],tblSales[Order ID],tblSales[[#This Row],[Order ID]]),"")</f>
        <v/>
      </c>
      <c r="P188" t="str">
        <f>TEXT(tblSales[[#This Row],[Date]],"ddd")</f>
        <v>Sat</v>
      </c>
      <c r="Q188">
        <f>1/COUNTIF(tblSales[Order ID],tblSales[[#This Row],[Order ID]])</f>
        <v>0.2</v>
      </c>
    </row>
    <row r="189" spans="1:17" x14ac:dyDescent="0.25">
      <c r="A189">
        <v>201974</v>
      </c>
      <c r="B189" s="5">
        <v>45481</v>
      </c>
      <c r="C189">
        <v>111269</v>
      </c>
      <c r="D189">
        <v>200559</v>
      </c>
      <c r="E189" t="s">
        <v>95</v>
      </c>
      <c r="F189" t="s">
        <v>97</v>
      </c>
      <c r="G189">
        <v>1</v>
      </c>
      <c r="H189" s="22">
        <v>59.99</v>
      </c>
      <c r="I189" t="s">
        <v>93</v>
      </c>
      <c r="J189" t="s">
        <v>6</v>
      </c>
      <c r="K189" s="23" t="s">
        <v>6</v>
      </c>
      <c r="L189" s="22">
        <v>0</v>
      </c>
      <c r="M189" s="24">
        <v>59.99</v>
      </c>
      <c r="N189">
        <f ca="1">IF(LEFT(tblSales[[#This Row],[Category]],1)="A",RANDBETWEEN(1,4),RANDBETWEEN(2,7))</f>
        <v>3</v>
      </c>
      <c r="O189" s="24">
        <f>IF(COUNTIF($A$2:A189,A189)=1,SUMIFS(tblSales[Revenue],tblSales[Order ID],tblSales[[#This Row],[Order ID]]),"")</f>
        <v>858.99</v>
      </c>
      <c r="P189" t="str">
        <f>TEXT(tblSales[[#This Row],[Date]],"ddd")</f>
        <v>Mon</v>
      </c>
      <c r="Q189">
        <f>1/COUNTIF(tblSales[Order ID],tblSales[[#This Row],[Order ID]])</f>
        <v>0.5</v>
      </c>
    </row>
    <row r="190" spans="1:17" x14ac:dyDescent="0.25">
      <c r="A190">
        <v>201974</v>
      </c>
      <c r="B190" s="5">
        <v>45481</v>
      </c>
      <c r="C190">
        <v>111269</v>
      </c>
      <c r="D190">
        <v>100254</v>
      </c>
      <c r="E190" t="s">
        <v>98</v>
      </c>
      <c r="F190" t="s">
        <v>35</v>
      </c>
      <c r="G190">
        <v>1</v>
      </c>
      <c r="H190" s="22">
        <v>799</v>
      </c>
      <c r="I190" t="s">
        <v>93</v>
      </c>
      <c r="J190" t="s">
        <v>6</v>
      </c>
      <c r="K190" s="23" t="s">
        <v>6</v>
      </c>
      <c r="L190" s="22">
        <v>0</v>
      </c>
      <c r="M190" s="24">
        <v>799</v>
      </c>
      <c r="N190">
        <f ca="1">IF(LEFT(tblSales[[#This Row],[Category]],1)="A",RANDBETWEEN(1,4),RANDBETWEEN(2,7))</f>
        <v>4</v>
      </c>
      <c r="O190" s="24" t="str">
        <f>IF(COUNTIF($A$2:A190,A190)=1,SUMIFS(tblSales[Revenue],tblSales[Order ID],tblSales[[#This Row],[Order ID]]),"")</f>
        <v/>
      </c>
      <c r="P190" t="str">
        <f>TEXT(tblSales[[#This Row],[Date]],"ddd")</f>
        <v>Mon</v>
      </c>
      <c r="Q190">
        <f>1/COUNTIF(tblSales[Order ID],tblSales[[#This Row],[Order ID]])</f>
        <v>0.5</v>
      </c>
    </row>
    <row r="191" spans="1:17" x14ac:dyDescent="0.25">
      <c r="A191">
        <v>201975</v>
      </c>
      <c r="B191" s="5">
        <v>45483</v>
      </c>
      <c r="C191">
        <v>107671</v>
      </c>
      <c r="D191">
        <v>100250</v>
      </c>
      <c r="E191" t="s">
        <v>98</v>
      </c>
      <c r="F191" t="s">
        <v>51</v>
      </c>
      <c r="G191">
        <v>4</v>
      </c>
      <c r="H191" s="22">
        <v>189</v>
      </c>
      <c r="I191" t="s">
        <v>18</v>
      </c>
      <c r="J191" t="s">
        <v>99</v>
      </c>
      <c r="K191" s="23">
        <v>0.1</v>
      </c>
      <c r="L191" s="22">
        <v>75.600000000000009</v>
      </c>
      <c r="M191" s="24">
        <v>680.4</v>
      </c>
      <c r="N191">
        <f ca="1">IF(LEFT(tblSales[[#This Row],[Category]],1)="A",RANDBETWEEN(1,4),RANDBETWEEN(2,7))</f>
        <v>2</v>
      </c>
      <c r="O191" s="24">
        <f>IF(COUNTIF($A$2:A191,A191)=1,SUMIFS(tblSales[Revenue],tblSales[Order ID],tblSales[[#This Row],[Order ID]]),"")</f>
        <v>680.4</v>
      </c>
      <c r="P191" t="str">
        <f>TEXT(tblSales[[#This Row],[Date]],"ddd")</f>
        <v>Wed</v>
      </c>
      <c r="Q191">
        <f>1/COUNTIF(tblSales[Order ID],tblSales[[#This Row],[Order ID]])</f>
        <v>1</v>
      </c>
    </row>
    <row r="192" spans="1:17" x14ac:dyDescent="0.25">
      <c r="A192">
        <v>201976</v>
      </c>
      <c r="B192" s="5">
        <v>45485</v>
      </c>
      <c r="C192">
        <v>129686</v>
      </c>
      <c r="D192">
        <v>100254</v>
      </c>
      <c r="E192" t="s">
        <v>98</v>
      </c>
      <c r="F192" t="s">
        <v>35</v>
      </c>
      <c r="G192">
        <v>1</v>
      </c>
      <c r="H192" s="22">
        <v>799</v>
      </c>
      <c r="I192" t="s">
        <v>93</v>
      </c>
      <c r="J192" t="s">
        <v>6</v>
      </c>
      <c r="K192" s="23" t="s">
        <v>6</v>
      </c>
      <c r="L192" s="22">
        <v>0</v>
      </c>
      <c r="M192" s="24">
        <v>799</v>
      </c>
      <c r="N192">
        <f ca="1">IF(LEFT(tblSales[[#This Row],[Category]],1)="A",RANDBETWEEN(1,4),RANDBETWEEN(2,7))</f>
        <v>2</v>
      </c>
      <c r="O192" s="24">
        <f>IF(COUNTIF($A$2:A192,A192)=1,SUMIFS(tblSales[Revenue],tblSales[Order ID],tblSales[[#This Row],[Order ID]]),"")</f>
        <v>1167.98</v>
      </c>
      <c r="P192" t="str">
        <f>TEXT(tblSales[[#This Row],[Date]],"ddd")</f>
        <v>Fri</v>
      </c>
      <c r="Q192">
        <f>1/COUNTIF(tblSales[Order ID],tblSales[[#This Row],[Order ID]])</f>
        <v>0.33333333333333331</v>
      </c>
    </row>
    <row r="193" spans="1:17" x14ac:dyDescent="0.25">
      <c r="A193">
        <v>201976</v>
      </c>
      <c r="B193" s="5">
        <v>45485</v>
      </c>
      <c r="C193">
        <v>129686</v>
      </c>
      <c r="D193">
        <v>100249</v>
      </c>
      <c r="E193" t="s">
        <v>98</v>
      </c>
      <c r="F193" t="s">
        <v>46</v>
      </c>
      <c r="G193">
        <v>1</v>
      </c>
      <c r="H193" s="22">
        <v>249</v>
      </c>
      <c r="I193" t="s">
        <v>93</v>
      </c>
      <c r="J193" t="s">
        <v>6</v>
      </c>
      <c r="K193" s="23" t="s">
        <v>6</v>
      </c>
      <c r="L193" s="22">
        <v>0</v>
      </c>
      <c r="M193" s="24">
        <v>249</v>
      </c>
      <c r="N193">
        <f ca="1">IF(LEFT(tblSales[[#This Row],[Category]],1)="A",RANDBETWEEN(1,4),RANDBETWEEN(2,7))</f>
        <v>5</v>
      </c>
      <c r="O193" s="24" t="str">
        <f>IF(COUNTIF($A$2:A193,A193)=1,SUMIFS(tblSales[Revenue],tblSales[Order ID],tblSales[[#This Row],[Order ID]]),"")</f>
        <v/>
      </c>
      <c r="P193" t="str">
        <f>TEXT(tblSales[[#This Row],[Date]],"ddd")</f>
        <v>Fri</v>
      </c>
      <c r="Q193">
        <f>1/COUNTIF(tblSales[Order ID],tblSales[[#This Row],[Order ID]])</f>
        <v>0.33333333333333331</v>
      </c>
    </row>
    <row r="194" spans="1:17" x14ac:dyDescent="0.25">
      <c r="A194">
        <v>201976</v>
      </c>
      <c r="B194" s="5">
        <v>45485</v>
      </c>
      <c r="C194">
        <v>129686</v>
      </c>
      <c r="D194">
        <v>200559</v>
      </c>
      <c r="E194" t="s">
        <v>95</v>
      </c>
      <c r="F194" t="s">
        <v>97</v>
      </c>
      <c r="G194">
        <v>2</v>
      </c>
      <c r="H194" s="22">
        <v>59.99</v>
      </c>
      <c r="I194" t="s">
        <v>93</v>
      </c>
      <c r="J194" t="s">
        <v>6</v>
      </c>
      <c r="K194" s="23" t="s">
        <v>6</v>
      </c>
      <c r="L194" s="22">
        <v>0</v>
      </c>
      <c r="M194" s="24">
        <v>119.98</v>
      </c>
      <c r="N194">
        <f ca="1">IF(LEFT(tblSales[[#This Row],[Category]],1)="A",RANDBETWEEN(1,4),RANDBETWEEN(2,7))</f>
        <v>3</v>
      </c>
      <c r="O194" s="24" t="str">
        <f>IF(COUNTIF($A$2:A194,A194)=1,SUMIFS(tblSales[Revenue],tblSales[Order ID],tblSales[[#This Row],[Order ID]]),"")</f>
        <v/>
      </c>
      <c r="P194" t="str">
        <f>TEXT(tblSales[[#This Row],[Date]],"ddd")</f>
        <v>Fri</v>
      </c>
      <c r="Q194">
        <f>1/COUNTIF(tblSales[Order ID],tblSales[[#This Row],[Order ID]])</f>
        <v>0.33333333333333331</v>
      </c>
    </row>
    <row r="195" spans="1:17" x14ac:dyDescent="0.25">
      <c r="A195">
        <v>201977</v>
      </c>
      <c r="B195" s="5">
        <v>45485</v>
      </c>
      <c r="C195">
        <v>126512</v>
      </c>
      <c r="D195">
        <v>100254</v>
      </c>
      <c r="E195" t="s">
        <v>98</v>
      </c>
      <c r="F195" t="s">
        <v>35</v>
      </c>
      <c r="G195">
        <v>3</v>
      </c>
      <c r="H195" s="22">
        <v>799</v>
      </c>
      <c r="I195" t="s">
        <v>18</v>
      </c>
      <c r="J195" t="s">
        <v>99</v>
      </c>
      <c r="K195" s="23">
        <v>0.1</v>
      </c>
      <c r="L195" s="22">
        <v>239.70000000000002</v>
      </c>
      <c r="M195" s="24">
        <v>2157.3000000000002</v>
      </c>
      <c r="N195">
        <f ca="1">IF(LEFT(tblSales[[#This Row],[Category]],1)="A",RANDBETWEEN(1,4),RANDBETWEEN(2,7))</f>
        <v>2</v>
      </c>
      <c r="O195" s="24">
        <f>IF(COUNTIF($A$2:A195,A195)=1,SUMIFS(tblSales[Revenue],tblSales[Order ID],tblSales[[#This Row],[Order ID]]),"")</f>
        <v>2299.4459999999999</v>
      </c>
      <c r="P195" t="str">
        <f>TEXT(tblSales[[#This Row],[Date]],"ddd")</f>
        <v>Fri</v>
      </c>
      <c r="Q195">
        <f>1/COUNTIF(tblSales[Order ID],tblSales[[#This Row],[Order ID]])</f>
        <v>0.25</v>
      </c>
    </row>
    <row r="196" spans="1:17" x14ac:dyDescent="0.25">
      <c r="A196">
        <v>201977</v>
      </c>
      <c r="B196" s="5">
        <v>45485</v>
      </c>
      <c r="C196">
        <v>126512</v>
      </c>
      <c r="D196">
        <v>200558</v>
      </c>
      <c r="E196" t="s">
        <v>95</v>
      </c>
      <c r="F196" t="s">
        <v>105</v>
      </c>
      <c r="G196">
        <v>1</v>
      </c>
      <c r="H196" s="22">
        <v>18.989999999999998</v>
      </c>
      <c r="I196" t="s">
        <v>18</v>
      </c>
      <c r="J196" t="s">
        <v>99</v>
      </c>
      <c r="K196" s="23">
        <v>0.1</v>
      </c>
      <c r="L196" s="22">
        <v>1.899</v>
      </c>
      <c r="M196" s="24">
        <v>17.090999999999998</v>
      </c>
      <c r="N196">
        <f ca="1">IF(LEFT(tblSales[[#This Row],[Category]],1)="A",RANDBETWEEN(1,4),RANDBETWEEN(2,7))</f>
        <v>1</v>
      </c>
      <c r="O196" s="24" t="str">
        <f>IF(COUNTIF($A$2:A196,A196)=1,SUMIFS(tblSales[Revenue],tblSales[Order ID],tblSales[[#This Row],[Order ID]]),"")</f>
        <v/>
      </c>
      <c r="P196" t="str">
        <f>TEXT(tblSales[[#This Row],[Date]],"ddd")</f>
        <v>Fri</v>
      </c>
      <c r="Q196">
        <f>1/COUNTIF(tblSales[Order ID],tblSales[[#This Row],[Order ID]])</f>
        <v>0.25</v>
      </c>
    </row>
    <row r="197" spans="1:17" x14ac:dyDescent="0.25">
      <c r="A197">
        <v>201977</v>
      </c>
      <c r="B197" s="5">
        <v>45485</v>
      </c>
      <c r="C197">
        <v>126512</v>
      </c>
      <c r="D197">
        <v>200549</v>
      </c>
      <c r="E197" t="s">
        <v>95</v>
      </c>
      <c r="F197" t="s">
        <v>94</v>
      </c>
      <c r="G197">
        <v>1</v>
      </c>
      <c r="H197" s="22">
        <v>18.989999999999998</v>
      </c>
      <c r="I197" t="s">
        <v>18</v>
      </c>
      <c r="J197" t="s">
        <v>99</v>
      </c>
      <c r="K197" s="23">
        <v>0.1</v>
      </c>
      <c r="L197" s="22">
        <v>1.899</v>
      </c>
      <c r="M197" s="24">
        <v>17.090999999999998</v>
      </c>
      <c r="N197">
        <f ca="1">IF(LEFT(tblSales[[#This Row],[Category]],1)="A",RANDBETWEEN(1,4),RANDBETWEEN(2,7))</f>
        <v>1</v>
      </c>
      <c r="O197" s="24" t="str">
        <f>IF(COUNTIF($A$2:A197,A197)=1,SUMIFS(tblSales[Revenue],tblSales[Order ID],tblSales[[#This Row],[Order ID]]),"")</f>
        <v/>
      </c>
      <c r="P197" t="str">
        <f>TEXT(tblSales[[#This Row],[Date]],"ddd")</f>
        <v>Fri</v>
      </c>
      <c r="Q197">
        <f>1/COUNTIF(tblSales[Order ID],tblSales[[#This Row],[Order ID]])</f>
        <v>0.25</v>
      </c>
    </row>
    <row r="198" spans="1:17" x14ac:dyDescent="0.25">
      <c r="A198">
        <v>201977</v>
      </c>
      <c r="B198" s="5">
        <v>45485</v>
      </c>
      <c r="C198">
        <v>126512</v>
      </c>
      <c r="D198">
        <v>300185</v>
      </c>
      <c r="E198" t="s">
        <v>92</v>
      </c>
      <c r="F198" t="s">
        <v>101</v>
      </c>
      <c r="G198">
        <v>4</v>
      </c>
      <c r="H198" s="22">
        <v>29.99</v>
      </c>
      <c r="I198" t="s">
        <v>18</v>
      </c>
      <c r="J198" t="s">
        <v>99</v>
      </c>
      <c r="K198" s="23">
        <v>0.1</v>
      </c>
      <c r="L198" s="22">
        <v>11.996</v>
      </c>
      <c r="M198" s="24">
        <v>107.964</v>
      </c>
      <c r="N198">
        <f ca="1">IF(LEFT(tblSales[[#This Row],[Category]],1)="A",RANDBETWEEN(1,4),RANDBETWEEN(2,7))</f>
        <v>2</v>
      </c>
      <c r="O198" s="24" t="str">
        <f>IF(COUNTIF($A$2:A198,A198)=1,SUMIFS(tblSales[Revenue],tblSales[Order ID],tblSales[[#This Row],[Order ID]]),"")</f>
        <v/>
      </c>
      <c r="P198" t="str">
        <f>TEXT(tblSales[[#This Row],[Date]],"ddd")</f>
        <v>Fri</v>
      </c>
      <c r="Q198">
        <f>1/COUNTIF(tblSales[Order ID],tblSales[[#This Row],[Order ID]])</f>
        <v>0.25</v>
      </c>
    </row>
    <row r="199" spans="1:17" x14ac:dyDescent="0.25">
      <c r="A199">
        <v>201978</v>
      </c>
      <c r="B199" s="5">
        <v>45492</v>
      </c>
      <c r="C199">
        <v>104414</v>
      </c>
      <c r="D199">
        <v>200549</v>
      </c>
      <c r="E199" t="s">
        <v>95</v>
      </c>
      <c r="F199" t="s">
        <v>94</v>
      </c>
      <c r="G199">
        <v>1</v>
      </c>
      <c r="H199" s="22">
        <v>18.989999999999998</v>
      </c>
      <c r="I199" t="s">
        <v>18</v>
      </c>
      <c r="J199" t="s">
        <v>99</v>
      </c>
      <c r="K199" s="23">
        <v>0.1</v>
      </c>
      <c r="L199" s="22">
        <v>1.899</v>
      </c>
      <c r="M199" s="24">
        <v>17.090999999999998</v>
      </c>
      <c r="N199">
        <f ca="1">IF(LEFT(tblSales[[#This Row],[Category]],1)="A",RANDBETWEEN(1,4),RANDBETWEEN(2,7))</f>
        <v>4</v>
      </c>
      <c r="O199" s="24">
        <f>IF(COUNTIF($A$2:A199,A199)=1,SUMIFS(tblSales[Revenue],tblSales[Order ID],tblSales[[#This Row],[Order ID]]),"")</f>
        <v>17.090999999999998</v>
      </c>
      <c r="P199" t="str">
        <f>TEXT(tblSales[[#This Row],[Date]],"ddd")</f>
        <v>Fri</v>
      </c>
      <c r="Q199">
        <f>1/COUNTIF(tblSales[Order ID],tblSales[[#This Row],[Order ID]])</f>
        <v>1</v>
      </c>
    </row>
    <row r="200" spans="1:17" x14ac:dyDescent="0.25">
      <c r="A200">
        <v>201979</v>
      </c>
      <c r="B200" s="5">
        <v>45493</v>
      </c>
      <c r="C200">
        <v>116000</v>
      </c>
      <c r="D200">
        <v>100250</v>
      </c>
      <c r="E200" t="s">
        <v>98</v>
      </c>
      <c r="F200" t="s">
        <v>51</v>
      </c>
      <c r="G200">
        <v>3</v>
      </c>
      <c r="H200" s="22">
        <v>189</v>
      </c>
      <c r="I200" t="s">
        <v>93</v>
      </c>
      <c r="J200" t="s">
        <v>6</v>
      </c>
      <c r="K200" s="23" t="s">
        <v>6</v>
      </c>
      <c r="L200" s="22">
        <v>0</v>
      </c>
      <c r="M200" s="24">
        <v>567</v>
      </c>
      <c r="N200">
        <f ca="1">IF(LEFT(tblSales[[#This Row],[Category]],1)="A",RANDBETWEEN(1,4),RANDBETWEEN(2,7))</f>
        <v>7</v>
      </c>
      <c r="O200" s="24">
        <f>IF(COUNTIF($A$2:A200,A200)=1,SUMIFS(tblSales[Revenue],tblSales[Order ID],tblSales[[#This Row],[Order ID]]),"")</f>
        <v>724.97</v>
      </c>
      <c r="P200" t="str">
        <f>TEXT(tblSales[[#This Row],[Date]],"ddd")</f>
        <v>Sat</v>
      </c>
      <c r="Q200">
        <f>1/COUNTIF(tblSales[Order ID],tblSales[[#This Row],[Order ID]])</f>
        <v>0.33333333333333331</v>
      </c>
    </row>
    <row r="201" spans="1:17" x14ac:dyDescent="0.25">
      <c r="A201">
        <v>201979</v>
      </c>
      <c r="B201" s="5">
        <v>45493</v>
      </c>
      <c r="C201">
        <v>116000</v>
      </c>
      <c r="D201">
        <v>300191</v>
      </c>
      <c r="E201" t="s">
        <v>92</v>
      </c>
      <c r="F201" t="s">
        <v>103</v>
      </c>
      <c r="G201">
        <v>1</v>
      </c>
      <c r="H201" s="22">
        <v>21.99</v>
      </c>
      <c r="I201" t="s">
        <v>93</v>
      </c>
      <c r="J201" t="s">
        <v>6</v>
      </c>
      <c r="K201" s="23" t="s">
        <v>6</v>
      </c>
      <c r="L201" s="22">
        <v>0</v>
      </c>
      <c r="M201" s="24">
        <v>21.99</v>
      </c>
      <c r="N201">
        <f ca="1">IF(LEFT(tblSales[[#This Row],[Category]],1)="A",RANDBETWEEN(1,4),RANDBETWEEN(2,7))</f>
        <v>3</v>
      </c>
      <c r="O201" s="24" t="str">
        <f>IF(COUNTIF($A$2:A201,A201)=1,SUMIFS(tblSales[Revenue],tblSales[Order ID],tblSales[[#This Row],[Order ID]]),"")</f>
        <v/>
      </c>
      <c r="P201" t="str">
        <f>TEXT(tblSales[[#This Row],[Date]],"ddd")</f>
        <v>Sat</v>
      </c>
      <c r="Q201">
        <f>1/COUNTIF(tblSales[Order ID],tblSales[[#This Row],[Order ID]])</f>
        <v>0.33333333333333331</v>
      </c>
    </row>
    <row r="202" spans="1:17" x14ac:dyDescent="0.25">
      <c r="A202">
        <v>201979</v>
      </c>
      <c r="B202" s="5">
        <v>45493</v>
      </c>
      <c r="C202">
        <v>116000</v>
      </c>
      <c r="D202">
        <v>200554</v>
      </c>
      <c r="E202" t="s">
        <v>95</v>
      </c>
      <c r="F202" t="s">
        <v>100</v>
      </c>
      <c r="G202">
        <v>2</v>
      </c>
      <c r="H202" s="22">
        <v>67.989999999999995</v>
      </c>
      <c r="I202" t="s">
        <v>93</v>
      </c>
      <c r="J202" t="s">
        <v>6</v>
      </c>
      <c r="K202" s="23" t="s">
        <v>6</v>
      </c>
      <c r="L202" s="22">
        <v>0</v>
      </c>
      <c r="M202" s="24">
        <v>135.97999999999999</v>
      </c>
      <c r="N202">
        <f ca="1">IF(LEFT(tblSales[[#This Row],[Category]],1)="A",RANDBETWEEN(1,4),RANDBETWEEN(2,7))</f>
        <v>3</v>
      </c>
      <c r="O202" s="24" t="str">
        <f>IF(COUNTIF($A$2:A202,A202)=1,SUMIFS(tblSales[Revenue],tblSales[Order ID],tblSales[[#This Row],[Order ID]]),"")</f>
        <v/>
      </c>
      <c r="P202" t="str">
        <f>TEXT(tblSales[[#This Row],[Date]],"ddd")</f>
        <v>Sat</v>
      </c>
      <c r="Q202">
        <f>1/COUNTIF(tblSales[Order ID],tblSales[[#This Row],[Order ID]])</f>
        <v>0.33333333333333331</v>
      </c>
    </row>
    <row r="203" spans="1:17" x14ac:dyDescent="0.25">
      <c r="A203">
        <v>201980</v>
      </c>
      <c r="B203" s="5">
        <v>45493</v>
      </c>
      <c r="C203">
        <v>122429</v>
      </c>
      <c r="D203">
        <v>300189</v>
      </c>
      <c r="E203" t="s">
        <v>92</v>
      </c>
      <c r="F203" t="s">
        <v>102</v>
      </c>
      <c r="G203">
        <v>1</v>
      </c>
      <c r="H203" s="22">
        <v>24.99</v>
      </c>
      <c r="I203" t="s">
        <v>93</v>
      </c>
      <c r="J203" t="s">
        <v>6</v>
      </c>
      <c r="K203" s="23" t="s">
        <v>6</v>
      </c>
      <c r="L203" s="22">
        <v>0</v>
      </c>
      <c r="M203" s="24">
        <v>24.99</v>
      </c>
      <c r="N203">
        <f ca="1">IF(LEFT(tblSales[[#This Row],[Category]],1)="A",RANDBETWEEN(1,4),RANDBETWEEN(2,7))</f>
        <v>1</v>
      </c>
      <c r="O203" s="24">
        <f>IF(COUNTIF($A$2:A203,A203)=1,SUMIFS(tblSales[Revenue],tblSales[Order ID],tblSales[[#This Row],[Order ID]]),"")</f>
        <v>84.97</v>
      </c>
      <c r="P203" t="str">
        <f>TEXT(tblSales[[#This Row],[Date]],"ddd")</f>
        <v>Sat</v>
      </c>
      <c r="Q203">
        <f>1/COUNTIF(tblSales[Order ID],tblSales[[#This Row],[Order ID]])</f>
        <v>0.5</v>
      </c>
    </row>
    <row r="204" spans="1:17" x14ac:dyDescent="0.25">
      <c r="A204">
        <v>201980</v>
      </c>
      <c r="B204" s="5">
        <v>45493</v>
      </c>
      <c r="C204">
        <v>122429</v>
      </c>
      <c r="D204">
        <v>300185</v>
      </c>
      <c r="E204" t="s">
        <v>92</v>
      </c>
      <c r="F204" t="s">
        <v>101</v>
      </c>
      <c r="G204">
        <v>2</v>
      </c>
      <c r="H204" s="22">
        <v>29.99</v>
      </c>
      <c r="I204" t="s">
        <v>93</v>
      </c>
      <c r="J204" t="s">
        <v>6</v>
      </c>
      <c r="K204" s="23" t="s">
        <v>6</v>
      </c>
      <c r="L204" s="22">
        <v>0</v>
      </c>
      <c r="M204" s="24">
        <v>59.98</v>
      </c>
      <c r="N204">
        <f ca="1">IF(LEFT(tblSales[[#This Row],[Category]],1)="A",RANDBETWEEN(1,4),RANDBETWEEN(2,7))</f>
        <v>4</v>
      </c>
      <c r="O204" s="24" t="str">
        <f>IF(COUNTIF($A$2:A204,A204)=1,SUMIFS(tblSales[Revenue],tblSales[Order ID],tblSales[[#This Row],[Order ID]]),"")</f>
        <v/>
      </c>
      <c r="P204" t="str">
        <f>TEXT(tblSales[[#This Row],[Date]],"ddd")</f>
        <v>Sat</v>
      </c>
      <c r="Q204">
        <f>1/COUNTIF(tblSales[Order ID],tblSales[[#This Row],[Order ID]])</f>
        <v>0.5</v>
      </c>
    </row>
    <row r="205" spans="1:17" x14ac:dyDescent="0.25">
      <c r="A205">
        <v>201981</v>
      </c>
      <c r="B205" s="5">
        <v>45484</v>
      </c>
      <c r="C205">
        <v>113511</v>
      </c>
      <c r="D205">
        <v>300186</v>
      </c>
      <c r="E205" t="s">
        <v>92</v>
      </c>
      <c r="F205" t="s">
        <v>113</v>
      </c>
      <c r="G205">
        <v>1</v>
      </c>
      <c r="H205" s="22">
        <v>49.99</v>
      </c>
      <c r="I205" t="s">
        <v>18</v>
      </c>
      <c r="J205" t="s">
        <v>99</v>
      </c>
      <c r="K205" s="23">
        <v>0.1</v>
      </c>
      <c r="L205" s="22">
        <v>4.9990000000000006</v>
      </c>
      <c r="M205" s="24">
        <v>44.991</v>
      </c>
      <c r="N205">
        <f ca="1">IF(LEFT(tblSales[[#This Row],[Category]],1)="A",RANDBETWEEN(1,4),RANDBETWEEN(2,7))</f>
        <v>4</v>
      </c>
      <c r="O205" s="24">
        <f>IF(COUNTIF($A$2:A205,A205)=1,SUMIFS(tblSales[Revenue],tblSales[Order ID],tblSales[[#This Row],[Order ID]]),"")</f>
        <v>1246.482</v>
      </c>
      <c r="P205" t="str">
        <f>TEXT(tblSales[[#This Row],[Date]],"ddd")</f>
        <v>Thu</v>
      </c>
      <c r="Q205">
        <f>1/COUNTIF(tblSales[Order ID],tblSales[[#This Row],[Order ID]])</f>
        <v>0.33333333333333331</v>
      </c>
    </row>
    <row r="206" spans="1:17" x14ac:dyDescent="0.25">
      <c r="A206">
        <v>201981</v>
      </c>
      <c r="B206" s="5">
        <v>45484</v>
      </c>
      <c r="C206">
        <v>113511</v>
      </c>
      <c r="D206">
        <v>100255</v>
      </c>
      <c r="E206" t="s">
        <v>98</v>
      </c>
      <c r="F206" t="s">
        <v>39</v>
      </c>
      <c r="G206">
        <v>1</v>
      </c>
      <c r="H206" s="22">
        <v>1299</v>
      </c>
      <c r="I206" t="s">
        <v>18</v>
      </c>
      <c r="J206" t="s">
        <v>99</v>
      </c>
      <c r="K206" s="23">
        <v>0.1</v>
      </c>
      <c r="L206" s="22">
        <v>129.9</v>
      </c>
      <c r="M206" s="24">
        <v>1169.0999999999999</v>
      </c>
      <c r="N206">
        <f ca="1">IF(LEFT(tblSales[[#This Row],[Category]],1)="A",RANDBETWEEN(1,4),RANDBETWEEN(2,7))</f>
        <v>7</v>
      </c>
      <c r="O206" s="24" t="str">
        <f>IF(COUNTIF($A$2:A206,A206)=1,SUMIFS(tblSales[Revenue],tblSales[Order ID],tblSales[[#This Row],[Order ID]]),"")</f>
        <v/>
      </c>
      <c r="P206" t="str">
        <f>TEXT(tblSales[[#This Row],[Date]],"ddd")</f>
        <v>Thu</v>
      </c>
      <c r="Q206">
        <f>1/COUNTIF(tblSales[Order ID],tblSales[[#This Row],[Order ID]])</f>
        <v>0.33333333333333331</v>
      </c>
    </row>
    <row r="207" spans="1:17" x14ac:dyDescent="0.25">
      <c r="A207">
        <v>201981</v>
      </c>
      <c r="B207" s="5">
        <v>45484</v>
      </c>
      <c r="C207">
        <v>113511</v>
      </c>
      <c r="D207">
        <v>300190</v>
      </c>
      <c r="E207" t="s">
        <v>92</v>
      </c>
      <c r="F207" t="s">
        <v>91</v>
      </c>
      <c r="G207">
        <v>1</v>
      </c>
      <c r="H207" s="22">
        <v>35.99</v>
      </c>
      <c r="I207" t="s">
        <v>18</v>
      </c>
      <c r="J207" t="s">
        <v>99</v>
      </c>
      <c r="K207" s="23">
        <v>0.1</v>
      </c>
      <c r="L207" s="22">
        <v>3.5990000000000002</v>
      </c>
      <c r="M207" s="24">
        <v>32.391000000000005</v>
      </c>
      <c r="N207">
        <f ca="1">IF(LEFT(tblSales[[#This Row],[Category]],1)="A",RANDBETWEEN(1,4),RANDBETWEEN(2,7))</f>
        <v>1</v>
      </c>
      <c r="O207" s="24" t="str">
        <f>IF(COUNTIF($A$2:A207,A207)=1,SUMIFS(tblSales[Revenue],tblSales[Order ID],tblSales[[#This Row],[Order ID]]),"")</f>
        <v/>
      </c>
      <c r="P207" t="str">
        <f>TEXT(tblSales[[#This Row],[Date]],"ddd")</f>
        <v>Thu</v>
      </c>
      <c r="Q207">
        <f>1/COUNTIF(tblSales[Order ID],tblSales[[#This Row],[Order ID]])</f>
        <v>0.33333333333333331</v>
      </c>
    </row>
    <row r="208" spans="1:17" x14ac:dyDescent="0.25">
      <c r="A208">
        <v>201982</v>
      </c>
      <c r="B208" s="5">
        <v>45485</v>
      </c>
      <c r="C208">
        <v>104234</v>
      </c>
      <c r="D208">
        <v>200553</v>
      </c>
      <c r="E208" t="s">
        <v>95</v>
      </c>
      <c r="F208" t="s">
        <v>107</v>
      </c>
      <c r="G208">
        <v>2</v>
      </c>
      <c r="H208" s="22">
        <v>29.99</v>
      </c>
      <c r="I208" t="s">
        <v>93</v>
      </c>
      <c r="J208" t="s">
        <v>6</v>
      </c>
      <c r="K208" s="23" t="s">
        <v>6</v>
      </c>
      <c r="L208" s="22">
        <v>0</v>
      </c>
      <c r="M208" s="24">
        <v>59.98</v>
      </c>
      <c r="N208">
        <f ca="1">IF(LEFT(tblSales[[#This Row],[Category]],1)="A",RANDBETWEEN(1,4),RANDBETWEEN(2,7))</f>
        <v>4</v>
      </c>
      <c r="O208" s="24">
        <f>IF(COUNTIF($A$2:A208,A208)=1,SUMIFS(tblSales[Revenue],tblSales[Order ID],tblSales[[#This Row],[Order ID]]),"")</f>
        <v>59.98</v>
      </c>
      <c r="P208" t="str">
        <f>TEXT(tblSales[[#This Row],[Date]],"ddd")</f>
        <v>Fri</v>
      </c>
      <c r="Q208">
        <f>1/COUNTIF(tblSales[Order ID],tblSales[[#This Row],[Order ID]])</f>
        <v>1</v>
      </c>
    </row>
    <row r="209" spans="1:17" x14ac:dyDescent="0.25">
      <c r="A209">
        <v>201983</v>
      </c>
      <c r="B209" s="5">
        <v>45491</v>
      </c>
      <c r="C209">
        <v>109614</v>
      </c>
      <c r="D209">
        <v>200559</v>
      </c>
      <c r="E209" t="s">
        <v>95</v>
      </c>
      <c r="F209" t="s">
        <v>97</v>
      </c>
      <c r="G209">
        <v>3</v>
      </c>
      <c r="H209" s="22">
        <v>59.99</v>
      </c>
      <c r="I209" t="s">
        <v>93</v>
      </c>
      <c r="J209" t="s">
        <v>6</v>
      </c>
      <c r="K209" s="23" t="s">
        <v>6</v>
      </c>
      <c r="L209" s="22">
        <v>0</v>
      </c>
      <c r="M209" s="24">
        <v>179.97</v>
      </c>
      <c r="N209">
        <f ca="1">IF(LEFT(tblSales[[#This Row],[Category]],1)="A",RANDBETWEEN(1,4),RANDBETWEEN(2,7))</f>
        <v>2</v>
      </c>
      <c r="O209" s="24">
        <f>IF(COUNTIF($A$2:A209,A209)=1,SUMIFS(tblSales[Revenue],tblSales[Order ID],tblSales[[#This Row],[Order ID]]),"")</f>
        <v>198.96</v>
      </c>
      <c r="P209" t="str">
        <f>TEXT(tblSales[[#This Row],[Date]],"ddd")</f>
        <v>Thu</v>
      </c>
      <c r="Q209">
        <f>1/COUNTIF(tblSales[Order ID],tblSales[[#This Row],[Order ID]])</f>
        <v>0.5</v>
      </c>
    </row>
    <row r="210" spans="1:17" x14ac:dyDescent="0.25">
      <c r="A210">
        <v>201983</v>
      </c>
      <c r="B210" s="5">
        <v>45491</v>
      </c>
      <c r="C210">
        <v>109614</v>
      </c>
      <c r="D210">
        <v>200549</v>
      </c>
      <c r="E210" t="s">
        <v>95</v>
      </c>
      <c r="F210" t="s">
        <v>94</v>
      </c>
      <c r="G210">
        <v>1</v>
      </c>
      <c r="H210" s="22">
        <v>18.989999999999998</v>
      </c>
      <c r="I210" t="s">
        <v>93</v>
      </c>
      <c r="J210" t="s">
        <v>6</v>
      </c>
      <c r="K210" s="23" t="s">
        <v>6</v>
      </c>
      <c r="L210" s="22">
        <v>0</v>
      </c>
      <c r="M210" s="24">
        <v>18.989999999999998</v>
      </c>
      <c r="N210">
        <f ca="1">IF(LEFT(tblSales[[#This Row],[Category]],1)="A",RANDBETWEEN(1,4),RANDBETWEEN(2,7))</f>
        <v>3</v>
      </c>
      <c r="O210" s="24" t="str">
        <f>IF(COUNTIF($A$2:A210,A210)=1,SUMIFS(tblSales[Revenue],tblSales[Order ID],tblSales[[#This Row],[Order ID]]),"")</f>
        <v/>
      </c>
      <c r="P210" t="str">
        <f>TEXT(tblSales[[#This Row],[Date]],"ddd")</f>
        <v>Thu</v>
      </c>
      <c r="Q210">
        <f>1/COUNTIF(tblSales[Order ID],tblSales[[#This Row],[Order ID]])</f>
        <v>0.5</v>
      </c>
    </row>
    <row r="211" spans="1:17" x14ac:dyDescent="0.25">
      <c r="A211">
        <v>201984</v>
      </c>
      <c r="B211" s="5">
        <v>45490</v>
      </c>
      <c r="C211">
        <v>107996</v>
      </c>
      <c r="D211">
        <v>300186</v>
      </c>
      <c r="E211" t="s">
        <v>92</v>
      </c>
      <c r="F211" t="s">
        <v>113</v>
      </c>
      <c r="G211">
        <v>1</v>
      </c>
      <c r="H211" s="22">
        <v>49.99</v>
      </c>
      <c r="I211" t="s">
        <v>93</v>
      </c>
      <c r="J211" t="s">
        <v>6</v>
      </c>
      <c r="K211" s="23" t="s">
        <v>6</v>
      </c>
      <c r="L211" s="22">
        <v>0</v>
      </c>
      <c r="M211" s="24">
        <v>49.99</v>
      </c>
      <c r="N211">
        <f ca="1">IF(LEFT(tblSales[[#This Row],[Category]],1)="A",RANDBETWEEN(1,4),RANDBETWEEN(2,7))</f>
        <v>4</v>
      </c>
      <c r="O211" s="24">
        <f>IF(COUNTIF($A$2:A211,A211)=1,SUMIFS(tblSales[Revenue],tblSales[Order ID],tblSales[[#This Row],[Order ID]]),"")</f>
        <v>2921.9399999999996</v>
      </c>
      <c r="P211" t="str">
        <f>TEXT(tblSales[[#This Row],[Date]],"ddd")</f>
        <v>Wed</v>
      </c>
      <c r="Q211">
        <f>1/COUNTIF(tblSales[Order ID],tblSales[[#This Row],[Order ID]])</f>
        <v>0.16666666666666666</v>
      </c>
    </row>
    <row r="212" spans="1:17" x14ac:dyDescent="0.25">
      <c r="A212">
        <v>201984</v>
      </c>
      <c r="B212" s="5">
        <v>45490</v>
      </c>
      <c r="C212">
        <v>107996</v>
      </c>
      <c r="D212">
        <v>100253</v>
      </c>
      <c r="E212" t="s">
        <v>98</v>
      </c>
      <c r="F212" t="s">
        <v>48</v>
      </c>
      <c r="G212">
        <v>1</v>
      </c>
      <c r="H212" s="22">
        <v>279</v>
      </c>
      <c r="I212" t="s">
        <v>93</v>
      </c>
      <c r="J212" t="s">
        <v>6</v>
      </c>
      <c r="K212" s="23" t="s">
        <v>6</v>
      </c>
      <c r="L212" s="22">
        <v>0</v>
      </c>
      <c r="M212" s="24">
        <v>279</v>
      </c>
      <c r="N212">
        <f ca="1">IF(LEFT(tblSales[[#This Row],[Category]],1)="A",RANDBETWEEN(1,4),RANDBETWEEN(2,7))</f>
        <v>5</v>
      </c>
      <c r="O212" s="24" t="str">
        <f>IF(COUNTIF($A$2:A212,A212)=1,SUMIFS(tblSales[Revenue],tblSales[Order ID],tblSales[[#This Row],[Order ID]]),"")</f>
        <v/>
      </c>
      <c r="P212" t="str">
        <f>TEXT(tblSales[[#This Row],[Date]],"ddd")</f>
        <v>Wed</v>
      </c>
      <c r="Q212">
        <f>1/COUNTIF(tblSales[Order ID],tblSales[[#This Row],[Order ID]])</f>
        <v>0.16666666666666666</v>
      </c>
    </row>
    <row r="213" spans="1:17" x14ac:dyDescent="0.25">
      <c r="A213">
        <v>201984</v>
      </c>
      <c r="B213" s="5">
        <v>45490</v>
      </c>
      <c r="C213">
        <v>107996</v>
      </c>
      <c r="D213">
        <v>100253</v>
      </c>
      <c r="E213" t="s">
        <v>98</v>
      </c>
      <c r="F213" t="s">
        <v>48</v>
      </c>
      <c r="G213">
        <v>2</v>
      </c>
      <c r="H213" s="22">
        <v>279</v>
      </c>
      <c r="I213" t="s">
        <v>93</v>
      </c>
      <c r="J213" t="s">
        <v>6</v>
      </c>
      <c r="K213" s="23" t="s">
        <v>6</v>
      </c>
      <c r="L213" s="22">
        <v>0</v>
      </c>
      <c r="M213" s="24">
        <v>558</v>
      </c>
      <c r="N213">
        <f ca="1">IF(LEFT(tblSales[[#This Row],[Category]],1)="A",RANDBETWEEN(1,4),RANDBETWEEN(2,7))</f>
        <v>2</v>
      </c>
      <c r="O213" s="24" t="str">
        <f>IF(COUNTIF($A$2:A213,A213)=1,SUMIFS(tblSales[Revenue],tblSales[Order ID],tblSales[[#This Row],[Order ID]]),"")</f>
        <v/>
      </c>
      <c r="P213" t="str">
        <f>TEXT(tblSales[[#This Row],[Date]],"ddd")</f>
        <v>Wed</v>
      </c>
      <c r="Q213">
        <f>1/COUNTIF(tblSales[Order ID],tblSales[[#This Row],[Order ID]])</f>
        <v>0.16666666666666666</v>
      </c>
    </row>
    <row r="214" spans="1:17" x14ac:dyDescent="0.25">
      <c r="A214">
        <v>201984</v>
      </c>
      <c r="B214" s="5">
        <v>45490</v>
      </c>
      <c r="C214">
        <v>107996</v>
      </c>
      <c r="D214">
        <v>100252</v>
      </c>
      <c r="E214" t="s">
        <v>98</v>
      </c>
      <c r="F214" t="s">
        <v>33</v>
      </c>
      <c r="G214">
        <v>4</v>
      </c>
      <c r="H214" s="22">
        <v>449</v>
      </c>
      <c r="I214" t="s">
        <v>93</v>
      </c>
      <c r="J214" t="s">
        <v>6</v>
      </c>
      <c r="K214" s="23" t="s">
        <v>6</v>
      </c>
      <c r="L214" s="22">
        <v>0</v>
      </c>
      <c r="M214" s="24">
        <v>1796</v>
      </c>
      <c r="N214">
        <f ca="1">IF(LEFT(tblSales[[#This Row],[Category]],1)="A",RANDBETWEEN(1,4),RANDBETWEEN(2,7))</f>
        <v>4</v>
      </c>
      <c r="O214" s="24" t="str">
        <f>IF(COUNTIF($A$2:A214,A214)=1,SUMIFS(tblSales[Revenue],tblSales[Order ID],tblSales[[#This Row],[Order ID]]),"")</f>
        <v/>
      </c>
      <c r="P214" t="str">
        <f>TEXT(tblSales[[#This Row],[Date]],"ddd")</f>
        <v>Wed</v>
      </c>
      <c r="Q214">
        <f>1/COUNTIF(tblSales[Order ID],tblSales[[#This Row],[Order ID]])</f>
        <v>0.16666666666666666</v>
      </c>
    </row>
    <row r="215" spans="1:17" x14ac:dyDescent="0.25">
      <c r="A215">
        <v>201984</v>
      </c>
      <c r="B215" s="5">
        <v>45490</v>
      </c>
      <c r="C215">
        <v>107996</v>
      </c>
      <c r="D215">
        <v>300191</v>
      </c>
      <c r="E215" t="s">
        <v>92</v>
      </c>
      <c r="F215" t="s">
        <v>103</v>
      </c>
      <c r="G215">
        <v>2</v>
      </c>
      <c r="H215" s="22">
        <v>21.99</v>
      </c>
      <c r="I215" t="s">
        <v>93</v>
      </c>
      <c r="J215" t="s">
        <v>6</v>
      </c>
      <c r="K215" s="23" t="s">
        <v>6</v>
      </c>
      <c r="L215" s="22">
        <v>0</v>
      </c>
      <c r="M215" s="24">
        <v>43.98</v>
      </c>
      <c r="N215">
        <f ca="1">IF(LEFT(tblSales[[#This Row],[Category]],1)="A",RANDBETWEEN(1,4),RANDBETWEEN(2,7))</f>
        <v>3</v>
      </c>
      <c r="O215" s="24" t="str">
        <f>IF(COUNTIF($A$2:A215,A215)=1,SUMIFS(tblSales[Revenue],tblSales[Order ID],tblSales[[#This Row],[Order ID]]),"")</f>
        <v/>
      </c>
      <c r="P215" t="str">
        <f>TEXT(tblSales[[#This Row],[Date]],"ddd")</f>
        <v>Wed</v>
      </c>
      <c r="Q215">
        <f>1/COUNTIF(tblSales[Order ID],tblSales[[#This Row],[Order ID]])</f>
        <v>0.16666666666666666</v>
      </c>
    </row>
    <row r="216" spans="1:17" x14ac:dyDescent="0.25">
      <c r="A216">
        <v>201984</v>
      </c>
      <c r="B216" s="5">
        <v>45490</v>
      </c>
      <c r="C216">
        <v>107996</v>
      </c>
      <c r="D216">
        <v>200556</v>
      </c>
      <c r="E216" t="s">
        <v>95</v>
      </c>
      <c r="F216" t="s">
        <v>96</v>
      </c>
      <c r="G216">
        <v>3</v>
      </c>
      <c r="H216" s="22">
        <v>64.989999999999995</v>
      </c>
      <c r="I216" t="s">
        <v>93</v>
      </c>
      <c r="J216" t="s">
        <v>6</v>
      </c>
      <c r="K216" s="23" t="s">
        <v>6</v>
      </c>
      <c r="L216" s="22">
        <v>0</v>
      </c>
      <c r="M216" s="24">
        <v>194.96999999999997</v>
      </c>
      <c r="N216">
        <f ca="1">IF(LEFT(tblSales[[#This Row],[Category]],1)="A",RANDBETWEEN(1,4),RANDBETWEEN(2,7))</f>
        <v>3</v>
      </c>
      <c r="O216" s="24" t="str">
        <f>IF(COUNTIF($A$2:A216,A216)=1,SUMIFS(tblSales[Revenue],tblSales[Order ID],tblSales[[#This Row],[Order ID]]),"")</f>
        <v/>
      </c>
      <c r="P216" t="str">
        <f>TEXT(tblSales[[#This Row],[Date]],"ddd")</f>
        <v>Wed</v>
      </c>
      <c r="Q216">
        <f>1/COUNTIF(tblSales[Order ID],tblSales[[#This Row],[Order ID]])</f>
        <v>0.16666666666666666</v>
      </c>
    </row>
    <row r="217" spans="1:17" x14ac:dyDescent="0.25">
      <c r="A217">
        <v>201985</v>
      </c>
      <c r="B217" s="5">
        <v>45486</v>
      </c>
      <c r="C217">
        <v>120066</v>
      </c>
      <c r="D217">
        <v>200549</v>
      </c>
      <c r="E217" t="s">
        <v>95</v>
      </c>
      <c r="F217" t="s">
        <v>94</v>
      </c>
      <c r="G217">
        <v>1</v>
      </c>
      <c r="H217" s="22">
        <v>18.989999999999998</v>
      </c>
      <c r="I217" t="s">
        <v>93</v>
      </c>
      <c r="J217" t="s">
        <v>6</v>
      </c>
      <c r="K217" s="23" t="s">
        <v>6</v>
      </c>
      <c r="L217" s="22">
        <v>0</v>
      </c>
      <c r="M217" s="24">
        <v>18.989999999999998</v>
      </c>
      <c r="N217">
        <f ca="1">IF(LEFT(tblSales[[#This Row],[Category]],1)="A",RANDBETWEEN(1,4),RANDBETWEEN(2,7))</f>
        <v>2</v>
      </c>
      <c r="O217" s="24">
        <f>IF(COUNTIF($A$2:A217,A217)=1,SUMIFS(tblSales[Revenue],tblSales[Order ID],tblSales[[#This Row],[Order ID]]),"")</f>
        <v>515.94000000000005</v>
      </c>
      <c r="P217" t="str">
        <f>TEXT(tblSales[[#This Row],[Date]],"ddd")</f>
        <v>Sat</v>
      </c>
      <c r="Q217">
        <f>1/COUNTIF(tblSales[Order ID],tblSales[[#This Row],[Order ID]])</f>
        <v>0.25</v>
      </c>
    </row>
    <row r="218" spans="1:17" x14ac:dyDescent="0.25">
      <c r="A218">
        <v>201985</v>
      </c>
      <c r="B218" s="5">
        <v>45486</v>
      </c>
      <c r="C218">
        <v>120066</v>
      </c>
      <c r="D218">
        <v>200549</v>
      </c>
      <c r="E218" t="s">
        <v>95</v>
      </c>
      <c r="F218" t="s">
        <v>94</v>
      </c>
      <c r="G218">
        <v>2</v>
      </c>
      <c r="H218" s="22">
        <v>18.989999999999998</v>
      </c>
      <c r="I218" t="s">
        <v>93</v>
      </c>
      <c r="J218" t="s">
        <v>6</v>
      </c>
      <c r="K218" s="23" t="s">
        <v>6</v>
      </c>
      <c r="L218" s="22">
        <v>0</v>
      </c>
      <c r="M218" s="24">
        <v>37.979999999999997</v>
      </c>
      <c r="N218">
        <f ca="1">IF(LEFT(tblSales[[#This Row],[Category]],1)="A",RANDBETWEEN(1,4),RANDBETWEEN(2,7))</f>
        <v>1</v>
      </c>
      <c r="O218" s="24" t="str">
        <f>IF(COUNTIF($A$2:A218,A218)=1,SUMIFS(tblSales[Revenue],tblSales[Order ID],tblSales[[#This Row],[Order ID]]),"")</f>
        <v/>
      </c>
      <c r="P218" t="str">
        <f>TEXT(tblSales[[#This Row],[Date]],"ddd")</f>
        <v>Sat</v>
      </c>
      <c r="Q218">
        <f>1/COUNTIF(tblSales[Order ID],tblSales[[#This Row],[Order ID]])</f>
        <v>0.25</v>
      </c>
    </row>
    <row r="219" spans="1:17" x14ac:dyDescent="0.25">
      <c r="A219">
        <v>201985</v>
      </c>
      <c r="B219" s="5">
        <v>45486</v>
      </c>
      <c r="C219">
        <v>120066</v>
      </c>
      <c r="D219">
        <v>200559</v>
      </c>
      <c r="E219" t="s">
        <v>95</v>
      </c>
      <c r="F219" t="s">
        <v>97</v>
      </c>
      <c r="G219">
        <v>3</v>
      </c>
      <c r="H219" s="22">
        <v>59.99</v>
      </c>
      <c r="I219" t="s">
        <v>93</v>
      </c>
      <c r="J219" t="s">
        <v>6</v>
      </c>
      <c r="K219" s="23" t="s">
        <v>6</v>
      </c>
      <c r="L219" s="22">
        <v>0</v>
      </c>
      <c r="M219" s="24">
        <v>179.97</v>
      </c>
      <c r="N219">
        <f ca="1">IF(LEFT(tblSales[[#This Row],[Category]],1)="A",RANDBETWEEN(1,4),RANDBETWEEN(2,7))</f>
        <v>1</v>
      </c>
      <c r="O219" s="24" t="str">
        <f>IF(COUNTIF($A$2:A219,A219)=1,SUMIFS(tblSales[Revenue],tblSales[Order ID],tblSales[[#This Row],[Order ID]]),"")</f>
        <v/>
      </c>
      <c r="P219" t="str">
        <f>TEXT(tblSales[[#This Row],[Date]],"ddd")</f>
        <v>Sat</v>
      </c>
      <c r="Q219">
        <f>1/COUNTIF(tblSales[Order ID],tblSales[[#This Row],[Order ID]])</f>
        <v>0.25</v>
      </c>
    </row>
    <row r="220" spans="1:17" x14ac:dyDescent="0.25">
      <c r="A220">
        <v>201985</v>
      </c>
      <c r="B220" s="5">
        <v>45486</v>
      </c>
      <c r="C220">
        <v>120066</v>
      </c>
      <c r="D220">
        <v>100253</v>
      </c>
      <c r="E220" t="s">
        <v>98</v>
      </c>
      <c r="F220" t="s">
        <v>48</v>
      </c>
      <c r="G220">
        <v>1</v>
      </c>
      <c r="H220" s="22">
        <v>279</v>
      </c>
      <c r="I220" t="s">
        <v>93</v>
      </c>
      <c r="J220" t="s">
        <v>6</v>
      </c>
      <c r="K220" s="23" t="s">
        <v>6</v>
      </c>
      <c r="L220" s="22">
        <v>0</v>
      </c>
      <c r="M220" s="24">
        <v>279</v>
      </c>
      <c r="N220">
        <f ca="1">IF(LEFT(tblSales[[#This Row],[Category]],1)="A",RANDBETWEEN(1,4),RANDBETWEEN(2,7))</f>
        <v>2</v>
      </c>
      <c r="O220" s="24" t="str">
        <f>IF(COUNTIF($A$2:A220,A220)=1,SUMIFS(tblSales[Revenue],tblSales[Order ID],tblSales[[#This Row],[Order ID]]),"")</f>
        <v/>
      </c>
      <c r="P220" t="str">
        <f>TEXT(tblSales[[#This Row],[Date]],"ddd")</f>
        <v>Sat</v>
      </c>
      <c r="Q220">
        <f>1/COUNTIF(tblSales[Order ID],tblSales[[#This Row],[Order ID]])</f>
        <v>0.25</v>
      </c>
    </row>
    <row r="221" spans="1:17" x14ac:dyDescent="0.25">
      <c r="A221">
        <v>201986</v>
      </c>
      <c r="B221" s="5">
        <v>45492</v>
      </c>
      <c r="C221">
        <v>114740</v>
      </c>
      <c r="D221">
        <v>200549</v>
      </c>
      <c r="E221" t="s">
        <v>95</v>
      </c>
      <c r="F221" t="s">
        <v>94</v>
      </c>
      <c r="G221">
        <v>1</v>
      </c>
      <c r="H221" s="22">
        <v>18.989999999999998</v>
      </c>
      <c r="I221" t="s">
        <v>93</v>
      </c>
      <c r="J221" t="s">
        <v>6</v>
      </c>
      <c r="K221" s="23" t="s">
        <v>6</v>
      </c>
      <c r="L221" s="22">
        <v>0</v>
      </c>
      <c r="M221" s="24">
        <v>18.989999999999998</v>
      </c>
      <c r="N221">
        <f ca="1">IF(LEFT(tblSales[[#This Row],[Category]],1)="A",RANDBETWEEN(1,4),RANDBETWEEN(2,7))</f>
        <v>1</v>
      </c>
      <c r="O221" s="24">
        <f>IF(COUNTIF($A$2:A221,A221)=1,SUMIFS(tblSales[Revenue],tblSales[Order ID],tblSales[[#This Row],[Order ID]]),"")</f>
        <v>18.989999999999998</v>
      </c>
      <c r="P221" t="str">
        <f>TEXT(tblSales[[#This Row],[Date]],"ddd")</f>
        <v>Fri</v>
      </c>
      <c r="Q221">
        <f>1/COUNTIF(tblSales[Order ID],tblSales[[#This Row],[Order ID]])</f>
        <v>1</v>
      </c>
    </row>
    <row r="222" spans="1:17" x14ac:dyDescent="0.25">
      <c r="A222">
        <v>201987</v>
      </c>
      <c r="B222" s="5">
        <v>45487</v>
      </c>
      <c r="C222">
        <v>108268</v>
      </c>
      <c r="D222">
        <v>100256</v>
      </c>
      <c r="E222" t="s">
        <v>98</v>
      </c>
      <c r="F222" t="s">
        <v>54</v>
      </c>
      <c r="G222">
        <v>1</v>
      </c>
      <c r="H222" s="22">
        <v>1499</v>
      </c>
      <c r="I222" t="s">
        <v>93</v>
      </c>
      <c r="J222" t="s">
        <v>6</v>
      </c>
      <c r="K222" s="23" t="s">
        <v>6</v>
      </c>
      <c r="L222" s="22">
        <v>0</v>
      </c>
      <c r="M222" s="24">
        <v>1499</v>
      </c>
      <c r="N222">
        <f ca="1">IF(LEFT(tblSales[[#This Row],[Category]],1)="A",RANDBETWEEN(1,4),RANDBETWEEN(2,7))</f>
        <v>5</v>
      </c>
      <c r="O222" s="24">
        <f>IF(COUNTIF($A$2:A222,A222)=1,SUMIFS(tblSales[Revenue],tblSales[Order ID],tblSales[[#This Row],[Order ID]]),"")</f>
        <v>1762.99</v>
      </c>
      <c r="P222" t="str">
        <f>TEXT(tblSales[[#This Row],[Date]],"ddd")</f>
        <v>Sun</v>
      </c>
      <c r="Q222">
        <f>1/COUNTIF(tblSales[Order ID],tblSales[[#This Row],[Order ID]])</f>
        <v>0.33333333333333331</v>
      </c>
    </row>
    <row r="223" spans="1:17" x14ac:dyDescent="0.25">
      <c r="A223">
        <v>201987</v>
      </c>
      <c r="B223" s="5">
        <v>45487</v>
      </c>
      <c r="C223">
        <v>108268</v>
      </c>
      <c r="D223">
        <v>200556</v>
      </c>
      <c r="E223" t="s">
        <v>95</v>
      </c>
      <c r="F223" t="s">
        <v>96</v>
      </c>
      <c r="G223">
        <v>1</v>
      </c>
      <c r="H223" s="22">
        <v>64.989999999999995</v>
      </c>
      <c r="I223" t="s">
        <v>93</v>
      </c>
      <c r="J223" t="s">
        <v>6</v>
      </c>
      <c r="K223" s="23" t="s">
        <v>6</v>
      </c>
      <c r="L223" s="22">
        <v>0</v>
      </c>
      <c r="M223" s="24">
        <v>64.989999999999995</v>
      </c>
      <c r="N223">
        <f ca="1">IF(LEFT(tblSales[[#This Row],[Category]],1)="A",RANDBETWEEN(1,4),RANDBETWEEN(2,7))</f>
        <v>4</v>
      </c>
      <c r="O223" s="24" t="str">
        <f>IF(COUNTIF($A$2:A223,A223)=1,SUMIFS(tblSales[Revenue],tblSales[Order ID],tblSales[[#This Row],[Order ID]]),"")</f>
        <v/>
      </c>
      <c r="P223" t="str">
        <f>TEXT(tblSales[[#This Row],[Date]],"ddd")</f>
        <v>Sun</v>
      </c>
      <c r="Q223">
        <f>1/COUNTIF(tblSales[Order ID],tblSales[[#This Row],[Order ID]])</f>
        <v>0.33333333333333331</v>
      </c>
    </row>
    <row r="224" spans="1:17" x14ac:dyDescent="0.25">
      <c r="A224">
        <v>201987</v>
      </c>
      <c r="B224" s="5">
        <v>45487</v>
      </c>
      <c r="C224">
        <v>108268</v>
      </c>
      <c r="D224">
        <v>100248</v>
      </c>
      <c r="E224" t="s">
        <v>98</v>
      </c>
      <c r="F224" t="s">
        <v>37</v>
      </c>
      <c r="G224">
        <v>1</v>
      </c>
      <c r="H224" s="22">
        <v>199</v>
      </c>
      <c r="I224" t="s">
        <v>93</v>
      </c>
      <c r="J224" t="s">
        <v>6</v>
      </c>
      <c r="K224" s="23" t="s">
        <v>6</v>
      </c>
      <c r="L224" s="22">
        <v>0</v>
      </c>
      <c r="M224" s="24">
        <v>199</v>
      </c>
      <c r="N224">
        <f ca="1">IF(LEFT(tblSales[[#This Row],[Category]],1)="A",RANDBETWEEN(1,4),RANDBETWEEN(2,7))</f>
        <v>5</v>
      </c>
      <c r="O224" s="24" t="str">
        <f>IF(COUNTIF($A$2:A224,A224)=1,SUMIFS(tblSales[Revenue],tblSales[Order ID],tblSales[[#This Row],[Order ID]]),"")</f>
        <v/>
      </c>
      <c r="P224" t="str">
        <f>TEXT(tblSales[[#This Row],[Date]],"ddd")</f>
        <v>Sun</v>
      </c>
      <c r="Q224">
        <f>1/COUNTIF(tblSales[Order ID],tblSales[[#This Row],[Order ID]])</f>
        <v>0.33333333333333331</v>
      </c>
    </row>
    <row r="225" spans="1:17" x14ac:dyDescent="0.25">
      <c r="A225">
        <v>201988</v>
      </c>
      <c r="B225" s="5">
        <v>45493</v>
      </c>
      <c r="C225">
        <v>102376</v>
      </c>
      <c r="D225">
        <v>200559</v>
      </c>
      <c r="E225" t="s">
        <v>95</v>
      </c>
      <c r="F225" t="s">
        <v>97</v>
      </c>
      <c r="G225">
        <v>1</v>
      </c>
      <c r="H225" s="22">
        <v>59.99</v>
      </c>
      <c r="I225" t="s">
        <v>93</v>
      </c>
      <c r="J225" t="s">
        <v>6</v>
      </c>
      <c r="K225" s="23" t="s">
        <v>6</v>
      </c>
      <c r="L225" s="22">
        <v>0</v>
      </c>
      <c r="M225" s="24">
        <v>59.99</v>
      </c>
      <c r="N225">
        <f ca="1">IF(LEFT(tblSales[[#This Row],[Category]],1)="A",RANDBETWEEN(1,4),RANDBETWEEN(2,7))</f>
        <v>1</v>
      </c>
      <c r="O225" s="24">
        <f>IF(COUNTIF($A$2:A225,A225)=1,SUMIFS(tblSales[Revenue],tblSales[Order ID],tblSales[[#This Row],[Order ID]]),"")</f>
        <v>59.99</v>
      </c>
      <c r="P225" t="str">
        <f>TEXT(tblSales[[#This Row],[Date]],"ddd")</f>
        <v>Sat</v>
      </c>
      <c r="Q225">
        <f>1/COUNTIF(tblSales[Order ID],tblSales[[#This Row],[Order ID]])</f>
        <v>1</v>
      </c>
    </row>
    <row r="226" spans="1:17" x14ac:dyDescent="0.25">
      <c r="A226">
        <v>201989</v>
      </c>
      <c r="B226" s="5">
        <v>45493</v>
      </c>
      <c r="C226">
        <v>110397</v>
      </c>
      <c r="D226">
        <v>100252</v>
      </c>
      <c r="E226" t="s">
        <v>98</v>
      </c>
      <c r="F226" t="s">
        <v>33</v>
      </c>
      <c r="G226">
        <v>1</v>
      </c>
      <c r="H226" s="22">
        <v>449</v>
      </c>
      <c r="I226" t="s">
        <v>93</v>
      </c>
      <c r="J226" t="s">
        <v>6</v>
      </c>
      <c r="K226" s="23" t="s">
        <v>6</v>
      </c>
      <c r="L226" s="22">
        <v>0</v>
      </c>
      <c r="M226" s="24">
        <v>449</v>
      </c>
      <c r="N226">
        <f ca="1">IF(LEFT(tblSales[[#This Row],[Category]],1)="A",RANDBETWEEN(1,4),RANDBETWEEN(2,7))</f>
        <v>5</v>
      </c>
      <c r="O226" s="24">
        <f>IF(COUNTIF($A$2:A226,A226)=1,SUMIFS(tblSales[Revenue],tblSales[Order ID],tblSales[[#This Row],[Order ID]]),"")</f>
        <v>449</v>
      </c>
      <c r="P226" t="str">
        <f>TEXT(tblSales[[#This Row],[Date]],"ddd")</f>
        <v>Sat</v>
      </c>
      <c r="Q226">
        <f>1/COUNTIF(tblSales[Order ID],tblSales[[#This Row],[Order ID]])</f>
        <v>1</v>
      </c>
    </row>
    <row r="227" spans="1:17" x14ac:dyDescent="0.25">
      <c r="A227">
        <v>201990</v>
      </c>
      <c r="B227" s="5">
        <v>45482</v>
      </c>
      <c r="C227">
        <v>103467</v>
      </c>
      <c r="D227">
        <v>100257</v>
      </c>
      <c r="E227" t="s">
        <v>98</v>
      </c>
      <c r="F227" t="s">
        <v>43</v>
      </c>
      <c r="G227">
        <v>2</v>
      </c>
      <c r="H227" s="22">
        <v>379</v>
      </c>
      <c r="I227" t="s">
        <v>93</v>
      </c>
      <c r="J227" t="s">
        <v>6</v>
      </c>
      <c r="K227" s="23" t="s">
        <v>6</v>
      </c>
      <c r="L227" s="22">
        <v>0</v>
      </c>
      <c r="M227" s="24">
        <v>758</v>
      </c>
      <c r="N227">
        <f ca="1">IF(LEFT(tblSales[[#This Row],[Category]],1)="A",RANDBETWEEN(1,4),RANDBETWEEN(2,7))</f>
        <v>4</v>
      </c>
      <c r="O227" s="24">
        <f>IF(COUNTIF($A$2:A227,A227)=1,SUMIFS(tblSales[Revenue],tblSales[Order ID],tblSales[[#This Row],[Order ID]]),"")</f>
        <v>1907.95</v>
      </c>
      <c r="P227" t="str">
        <f>TEXT(tblSales[[#This Row],[Date]],"ddd")</f>
        <v>Tue</v>
      </c>
      <c r="Q227">
        <f>1/COUNTIF(tblSales[Order ID],tblSales[[#This Row],[Order ID]])</f>
        <v>0.2</v>
      </c>
    </row>
    <row r="228" spans="1:17" x14ac:dyDescent="0.25">
      <c r="A228">
        <v>201990</v>
      </c>
      <c r="B228" s="5">
        <v>45482</v>
      </c>
      <c r="C228">
        <v>103467</v>
      </c>
      <c r="D228">
        <v>200559</v>
      </c>
      <c r="E228" t="s">
        <v>95</v>
      </c>
      <c r="F228" t="s">
        <v>97</v>
      </c>
      <c r="G228">
        <v>2</v>
      </c>
      <c r="H228" s="22">
        <v>59.99</v>
      </c>
      <c r="I228" t="s">
        <v>93</v>
      </c>
      <c r="J228" t="s">
        <v>6</v>
      </c>
      <c r="K228" s="23" t="s">
        <v>6</v>
      </c>
      <c r="L228" s="22">
        <v>0</v>
      </c>
      <c r="M228" s="24">
        <v>119.98</v>
      </c>
      <c r="N228">
        <f ca="1">IF(LEFT(tblSales[[#This Row],[Category]],1)="A",RANDBETWEEN(1,4),RANDBETWEEN(2,7))</f>
        <v>2</v>
      </c>
      <c r="O228" s="24" t="str">
        <f>IF(COUNTIF($A$2:A228,A228)=1,SUMIFS(tblSales[Revenue],tblSales[Order ID],tblSales[[#This Row],[Order ID]]),"")</f>
        <v/>
      </c>
      <c r="P228" t="str">
        <f>TEXT(tblSales[[#This Row],[Date]],"ddd")</f>
        <v>Tue</v>
      </c>
      <c r="Q228">
        <f>1/COUNTIF(tblSales[Order ID],tblSales[[#This Row],[Order ID]])</f>
        <v>0.2</v>
      </c>
    </row>
    <row r="229" spans="1:17" x14ac:dyDescent="0.25">
      <c r="A229">
        <v>201990</v>
      </c>
      <c r="B229" s="5">
        <v>45482</v>
      </c>
      <c r="C229">
        <v>103467</v>
      </c>
      <c r="D229">
        <v>300187</v>
      </c>
      <c r="E229" t="s">
        <v>92</v>
      </c>
      <c r="F229" t="s">
        <v>110</v>
      </c>
      <c r="G229">
        <v>2</v>
      </c>
      <c r="H229" s="22">
        <v>54.99</v>
      </c>
      <c r="I229" t="s">
        <v>93</v>
      </c>
      <c r="J229" t="s">
        <v>6</v>
      </c>
      <c r="K229" s="23" t="s">
        <v>6</v>
      </c>
      <c r="L229" s="22">
        <v>0</v>
      </c>
      <c r="M229" s="24">
        <v>109.98</v>
      </c>
      <c r="N229">
        <f ca="1">IF(LEFT(tblSales[[#This Row],[Category]],1)="A",RANDBETWEEN(1,4),RANDBETWEEN(2,7))</f>
        <v>1</v>
      </c>
      <c r="O229" s="24" t="str">
        <f>IF(COUNTIF($A$2:A229,A229)=1,SUMIFS(tblSales[Revenue],tblSales[Order ID],tblSales[[#This Row],[Order ID]]),"")</f>
        <v/>
      </c>
      <c r="P229" t="str">
        <f>TEXT(tblSales[[#This Row],[Date]],"ddd")</f>
        <v>Tue</v>
      </c>
      <c r="Q229">
        <f>1/COUNTIF(tblSales[Order ID],tblSales[[#This Row],[Order ID]])</f>
        <v>0.2</v>
      </c>
    </row>
    <row r="230" spans="1:17" x14ac:dyDescent="0.25">
      <c r="A230">
        <v>201990</v>
      </c>
      <c r="B230" s="5">
        <v>45482</v>
      </c>
      <c r="C230">
        <v>103467</v>
      </c>
      <c r="D230">
        <v>300191</v>
      </c>
      <c r="E230" t="s">
        <v>92</v>
      </c>
      <c r="F230" t="s">
        <v>103</v>
      </c>
      <c r="G230">
        <v>1</v>
      </c>
      <c r="H230" s="22">
        <v>21.99</v>
      </c>
      <c r="I230" t="s">
        <v>93</v>
      </c>
      <c r="J230" t="s">
        <v>6</v>
      </c>
      <c r="K230" s="23" t="s">
        <v>6</v>
      </c>
      <c r="L230" s="22">
        <v>0</v>
      </c>
      <c r="M230" s="24">
        <v>21.99</v>
      </c>
      <c r="N230">
        <f ca="1">IF(LEFT(tblSales[[#This Row],[Category]],1)="A",RANDBETWEEN(1,4),RANDBETWEEN(2,7))</f>
        <v>4</v>
      </c>
      <c r="O230" s="24" t="str">
        <f>IF(COUNTIF($A$2:A230,A230)=1,SUMIFS(tblSales[Revenue],tblSales[Order ID],tblSales[[#This Row],[Order ID]]),"")</f>
        <v/>
      </c>
      <c r="P230" t="str">
        <f>TEXT(tblSales[[#This Row],[Date]],"ddd")</f>
        <v>Tue</v>
      </c>
      <c r="Q230">
        <f>1/COUNTIF(tblSales[Order ID],tblSales[[#This Row],[Order ID]])</f>
        <v>0.2</v>
      </c>
    </row>
    <row r="231" spans="1:17" x14ac:dyDescent="0.25">
      <c r="A231">
        <v>201990</v>
      </c>
      <c r="B231" s="5">
        <v>45482</v>
      </c>
      <c r="C231">
        <v>103467</v>
      </c>
      <c r="D231">
        <v>100252</v>
      </c>
      <c r="E231" t="s">
        <v>98</v>
      </c>
      <c r="F231" t="s">
        <v>33</v>
      </c>
      <c r="G231">
        <v>2</v>
      </c>
      <c r="H231" s="22">
        <v>449</v>
      </c>
      <c r="I231" t="s">
        <v>93</v>
      </c>
      <c r="J231" t="s">
        <v>6</v>
      </c>
      <c r="K231" s="23" t="s">
        <v>6</v>
      </c>
      <c r="L231" s="22">
        <v>0</v>
      </c>
      <c r="M231" s="24">
        <v>898</v>
      </c>
      <c r="N231">
        <f ca="1">IF(LEFT(tblSales[[#This Row],[Category]],1)="A",RANDBETWEEN(1,4),RANDBETWEEN(2,7))</f>
        <v>5</v>
      </c>
      <c r="O231" s="24" t="str">
        <f>IF(COUNTIF($A$2:A231,A231)=1,SUMIFS(tblSales[Revenue],tblSales[Order ID],tblSales[[#This Row],[Order ID]]),"")</f>
        <v/>
      </c>
      <c r="P231" t="str">
        <f>TEXT(tblSales[[#This Row],[Date]],"ddd")</f>
        <v>Tue</v>
      </c>
      <c r="Q231">
        <f>1/COUNTIF(tblSales[Order ID],tblSales[[#This Row],[Order ID]])</f>
        <v>0.2</v>
      </c>
    </row>
    <row r="232" spans="1:17" x14ac:dyDescent="0.25">
      <c r="A232">
        <v>201991</v>
      </c>
      <c r="B232" s="5">
        <v>45484</v>
      </c>
      <c r="C232">
        <v>121627</v>
      </c>
      <c r="D232">
        <v>100250</v>
      </c>
      <c r="E232" t="s">
        <v>98</v>
      </c>
      <c r="F232" t="s">
        <v>51</v>
      </c>
      <c r="G232">
        <v>1</v>
      </c>
      <c r="H232" s="22">
        <v>189</v>
      </c>
      <c r="I232" t="s">
        <v>93</v>
      </c>
      <c r="J232" t="s">
        <v>6</v>
      </c>
      <c r="K232" s="23" t="s">
        <v>6</v>
      </c>
      <c r="L232" s="22">
        <v>0</v>
      </c>
      <c r="M232" s="24">
        <v>189</v>
      </c>
      <c r="N232">
        <f ca="1">IF(LEFT(tblSales[[#This Row],[Category]],1)="A",RANDBETWEEN(1,4),RANDBETWEEN(2,7))</f>
        <v>5</v>
      </c>
      <c r="O232" s="24">
        <f>IF(COUNTIF($A$2:A232,A232)=1,SUMIFS(tblSales[Revenue],tblSales[Order ID],tblSales[[#This Row],[Order ID]]),"")</f>
        <v>189</v>
      </c>
      <c r="P232" t="str">
        <f>TEXT(tblSales[[#This Row],[Date]],"ddd")</f>
        <v>Thu</v>
      </c>
      <c r="Q232">
        <f>1/COUNTIF(tblSales[Order ID],tblSales[[#This Row],[Order ID]])</f>
        <v>1</v>
      </c>
    </row>
    <row r="233" spans="1:17" x14ac:dyDescent="0.25">
      <c r="A233">
        <v>201992</v>
      </c>
      <c r="B233" s="5">
        <v>45492</v>
      </c>
      <c r="C233">
        <v>102707</v>
      </c>
      <c r="D233">
        <v>200556</v>
      </c>
      <c r="E233" t="s">
        <v>95</v>
      </c>
      <c r="F233" t="s">
        <v>96</v>
      </c>
      <c r="G233">
        <v>1</v>
      </c>
      <c r="H233" s="22">
        <v>64.989999999999995</v>
      </c>
      <c r="I233" t="s">
        <v>93</v>
      </c>
      <c r="J233" t="s">
        <v>6</v>
      </c>
      <c r="K233" s="23" t="s">
        <v>6</v>
      </c>
      <c r="L233" s="22">
        <v>0</v>
      </c>
      <c r="M233" s="24">
        <v>64.989999999999995</v>
      </c>
      <c r="N233">
        <f ca="1">IF(LEFT(tblSales[[#This Row],[Category]],1)="A",RANDBETWEEN(1,4),RANDBETWEEN(2,7))</f>
        <v>2</v>
      </c>
      <c r="O233" s="24">
        <f>IF(COUNTIF($A$2:A233,A233)=1,SUMIFS(tblSales[Revenue],tblSales[Order ID],tblSales[[#This Row],[Order ID]]),"")</f>
        <v>64.989999999999995</v>
      </c>
      <c r="P233" t="str">
        <f>TEXT(tblSales[[#This Row],[Date]],"ddd")</f>
        <v>Fri</v>
      </c>
      <c r="Q233">
        <f>1/COUNTIF(tblSales[Order ID],tblSales[[#This Row],[Order ID]])</f>
        <v>1</v>
      </c>
    </row>
    <row r="234" spans="1:17" x14ac:dyDescent="0.25">
      <c r="A234">
        <v>201993</v>
      </c>
      <c r="B234" s="5">
        <v>45486</v>
      </c>
      <c r="C234">
        <v>130011</v>
      </c>
      <c r="D234">
        <v>200549</v>
      </c>
      <c r="E234" t="s">
        <v>95</v>
      </c>
      <c r="F234" t="s">
        <v>94</v>
      </c>
      <c r="G234">
        <v>2</v>
      </c>
      <c r="H234" s="22">
        <v>18.989999999999998</v>
      </c>
      <c r="I234" t="s">
        <v>18</v>
      </c>
      <c r="J234" t="s">
        <v>99</v>
      </c>
      <c r="K234" s="23">
        <v>0.1</v>
      </c>
      <c r="L234" s="22">
        <v>3.798</v>
      </c>
      <c r="M234" s="24">
        <v>34.181999999999995</v>
      </c>
      <c r="N234">
        <f ca="1">IF(LEFT(tblSales[[#This Row],[Category]],1)="A",RANDBETWEEN(1,4),RANDBETWEEN(2,7))</f>
        <v>4</v>
      </c>
      <c r="O234" s="24">
        <f>IF(COUNTIF($A$2:A234,A234)=1,SUMIFS(tblSales[Revenue],tblSales[Order ID],tblSales[[#This Row],[Order ID]]),"")</f>
        <v>34.181999999999995</v>
      </c>
      <c r="P234" t="str">
        <f>TEXT(tblSales[[#This Row],[Date]],"ddd")</f>
        <v>Sat</v>
      </c>
      <c r="Q234">
        <f>1/COUNTIF(tblSales[Order ID],tblSales[[#This Row],[Order ID]])</f>
        <v>1</v>
      </c>
    </row>
    <row r="235" spans="1:17" x14ac:dyDescent="0.25">
      <c r="A235">
        <v>201994</v>
      </c>
      <c r="B235" s="5">
        <v>45484</v>
      </c>
      <c r="C235">
        <v>109602</v>
      </c>
      <c r="D235">
        <v>100251</v>
      </c>
      <c r="E235" t="s">
        <v>98</v>
      </c>
      <c r="F235" t="s">
        <v>30</v>
      </c>
      <c r="G235">
        <v>3</v>
      </c>
      <c r="H235" s="22">
        <v>399</v>
      </c>
      <c r="I235" t="s">
        <v>93</v>
      </c>
      <c r="J235" t="s">
        <v>6</v>
      </c>
      <c r="K235" s="23" t="s">
        <v>6</v>
      </c>
      <c r="L235" s="22">
        <v>0</v>
      </c>
      <c r="M235" s="24">
        <v>1197</v>
      </c>
      <c r="N235">
        <f ca="1">IF(LEFT(tblSales[[#This Row],[Category]],1)="A",RANDBETWEEN(1,4),RANDBETWEEN(2,7))</f>
        <v>5</v>
      </c>
      <c r="O235" s="24">
        <f>IF(COUNTIF($A$2:A235,A235)=1,SUMIFS(tblSales[Revenue],tblSales[Order ID],tblSales[[#This Row],[Order ID]]),"")</f>
        <v>1306.98</v>
      </c>
      <c r="P235" t="str">
        <f>TEXT(tblSales[[#This Row],[Date]],"ddd")</f>
        <v>Thu</v>
      </c>
      <c r="Q235">
        <f>1/COUNTIF(tblSales[Order ID],tblSales[[#This Row],[Order ID]])</f>
        <v>0.5</v>
      </c>
    </row>
    <row r="236" spans="1:17" x14ac:dyDescent="0.25">
      <c r="A236">
        <v>201994</v>
      </c>
      <c r="B236" s="5">
        <v>45484</v>
      </c>
      <c r="C236">
        <v>109602</v>
      </c>
      <c r="D236">
        <v>300187</v>
      </c>
      <c r="E236" t="s">
        <v>92</v>
      </c>
      <c r="F236" t="s">
        <v>110</v>
      </c>
      <c r="G236">
        <v>2</v>
      </c>
      <c r="H236" s="22">
        <v>54.99</v>
      </c>
      <c r="I236" t="s">
        <v>93</v>
      </c>
      <c r="J236" t="s">
        <v>6</v>
      </c>
      <c r="K236" s="23" t="s">
        <v>6</v>
      </c>
      <c r="L236" s="22">
        <v>0</v>
      </c>
      <c r="M236" s="24">
        <v>109.98</v>
      </c>
      <c r="N236">
        <f ca="1">IF(LEFT(tblSales[[#This Row],[Category]],1)="A",RANDBETWEEN(1,4),RANDBETWEEN(2,7))</f>
        <v>1</v>
      </c>
      <c r="O236" s="24" t="str">
        <f>IF(COUNTIF($A$2:A236,A236)=1,SUMIFS(tblSales[Revenue],tblSales[Order ID],tblSales[[#This Row],[Order ID]]),"")</f>
        <v/>
      </c>
      <c r="P236" t="str">
        <f>TEXT(tblSales[[#This Row],[Date]],"ddd")</f>
        <v>Thu</v>
      </c>
      <c r="Q236">
        <f>1/COUNTIF(tblSales[Order ID],tblSales[[#This Row],[Order ID]])</f>
        <v>0.5</v>
      </c>
    </row>
    <row r="237" spans="1:17" x14ac:dyDescent="0.25">
      <c r="A237">
        <v>201995</v>
      </c>
      <c r="B237" s="5">
        <v>45488</v>
      </c>
      <c r="C237">
        <v>106983</v>
      </c>
      <c r="D237">
        <v>100250</v>
      </c>
      <c r="E237" t="s">
        <v>98</v>
      </c>
      <c r="F237" t="s">
        <v>51</v>
      </c>
      <c r="G237">
        <v>3</v>
      </c>
      <c r="H237" s="22">
        <v>189</v>
      </c>
      <c r="I237" t="s">
        <v>93</v>
      </c>
      <c r="J237" t="s">
        <v>6</v>
      </c>
      <c r="K237" s="23" t="s">
        <v>6</v>
      </c>
      <c r="L237" s="22">
        <v>0</v>
      </c>
      <c r="M237" s="24">
        <v>567</v>
      </c>
      <c r="N237">
        <f ca="1">IF(LEFT(tblSales[[#This Row],[Category]],1)="A",RANDBETWEEN(1,4),RANDBETWEEN(2,7))</f>
        <v>5</v>
      </c>
      <c r="O237" s="24">
        <f>IF(COUNTIF($A$2:A237,A237)=1,SUMIFS(tblSales[Revenue],tblSales[Order ID],tblSales[[#This Row],[Order ID]]),"")</f>
        <v>567</v>
      </c>
      <c r="P237" t="str">
        <f>TEXT(tblSales[[#This Row],[Date]],"ddd")</f>
        <v>Mon</v>
      </c>
      <c r="Q237">
        <f>1/COUNTIF(tblSales[Order ID],tblSales[[#This Row],[Order ID]])</f>
        <v>1</v>
      </c>
    </row>
    <row r="238" spans="1:17" x14ac:dyDescent="0.25">
      <c r="A238">
        <v>201996</v>
      </c>
      <c r="B238" s="5">
        <v>45488</v>
      </c>
      <c r="C238">
        <v>103634</v>
      </c>
      <c r="D238">
        <v>200556</v>
      </c>
      <c r="E238" t="s">
        <v>95</v>
      </c>
      <c r="F238" t="s">
        <v>96</v>
      </c>
      <c r="G238">
        <v>1</v>
      </c>
      <c r="H238" s="22">
        <v>64.989999999999995</v>
      </c>
      <c r="I238" t="s">
        <v>93</v>
      </c>
      <c r="J238" t="s">
        <v>6</v>
      </c>
      <c r="K238" s="23" t="s">
        <v>6</v>
      </c>
      <c r="L238" s="22">
        <v>0</v>
      </c>
      <c r="M238" s="24">
        <v>64.989999999999995</v>
      </c>
      <c r="N238">
        <f ca="1">IF(LEFT(tblSales[[#This Row],[Category]],1)="A",RANDBETWEEN(1,4),RANDBETWEEN(2,7))</f>
        <v>3</v>
      </c>
      <c r="O238" s="24">
        <f>IF(COUNTIF($A$2:A238,A238)=1,SUMIFS(tblSales[Revenue],tblSales[Order ID],tblSales[[#This Row],[Order ID]]),"")</f>
        <v>64.989999999999995</v>
      </c>
      <c r="P238" t="str">
        <f>TEXT(tblSales[[#This Row],[Date]],"ddd")</f>
        <v>Mon</v>
      </c>
      <c r="Q238">
        <f>1/COUNTIF(tblSales[Order ID],tblSales[[#This Row],[Order ID]])</f>
        <v>1</v>
      </c>
    </row>
    <row r="239" spans="1:17" x14ac:dyDescent="0.25">
      <c r="A239">
        <v>201997</v>
      </c>
      <c r="B239" s="5">
        <v>45492</v>
      </c>
      <c r="C239">
        <v>130814</v>
      </c>
      <c r="D239">
        <v>300187</v>
      </c>
      <c r="E239" t="s">
        <v>92</v>
      </c>
      <c r="F239" t="s">
        <v>110</v>
      </c>
      <c r="G239">
        <v>1</v>
      </c>
      <c r="H239" s="22">
        <v>54.99</v>
      </c>
      <c r="I239" t="s">
        <v>93</v>
      </c>
      <c r="J239" t="s">
        <v>6</v>
      </c>
      <c r="K239" s="23" t="s">
        <v>6</v>
      </c>
      <c r="L239" s="22">
        <v>0</v>
      </c>
      <c r="M239" s="24">
        <v>54.99</v>
      </c>
      <c r="N239">
        <f ca="1">IF(LEFT(tblSales[[#This Row],[Category]],1)="A",RANDBETWEEN(1,4),RANDBETWEEN(2,7))</f>
        <v>1</v>
      </c>
      <c r="O239" s="24">
        <f>IF(COUNTIF($A$2:A239,A239)=1,SUMIFS(tblSales[Revenue],tblSales[Order ID],tblSales[[#This Row],[Order ID]]),"")</f>
        <v>54.99</v>
      </c>
      <c r="P239" t="str">
        <f>TEXT(tblSales[[#This Row],[Date]],"ddd")</f>
        <v>Fri</v>
      </c>
      <c r="Q239">
        <f>1/COUNTIF(tblSales[Order ID],tblSales[[#This Row],[Order ID]])</f>
        <v>1</v>
      </c>
    </row>
    <row r="240" spans="1:17" x14ac:dyDescent="0.25">
      <c r="A240">
        <v>201998</v>
      </c>
      <c r="B240" s="5">
        <v>45492</v>
      </c>
      <c r="C240">
        <v>103962</v>
      </c>
      <c r="D240">
        <v>100253</v>
      </c>
      <c r="E240" t="s">
        <v>98</v>
      </c>
      <c r="F240" t="s">
        <v>48</v>
      </c>
      <c r="G240">
        <v>1</v>
      </c>
      <c r="H240" s="22">
        <v>279</v>
      </c>
      <c r="I240" t="s">
        <v>93</v>
      </c>
      <c r="J240" t="s">
        <v>6</v>
      </c>
      <c r="K240" s="23" t="s">
        <v>6</v>
      </c>
      <c r="L240" s="22">
        <v>0</v>
      </c>
      <c r="M240" s="24">
        <v>279</v>
      </c>
      <c r="N240">
        <f ca="1">IF(LEFT(tblSales[[#This Row],[Category]],1)="A",RANDBETWEEN(1,4),RANDBETWEEN(2,7))</f>
        <v>3</v>
      </c>
      <c r="O240" s="24">
        <f>IF(COUNTIF($A$2:A240,A240)=1,SUMIFS(tblSales[Revenue],tblSales[Order ID],tblSales[[#This Row],[Order ID]]),"")</f>
        <v>1131.95</v>
      </c>
      <c r="P240" t="str">
        <f>TEXT(tblSales[[#This Row],[Date]],"ddd")</f>
        <v>Fri</v>
      </c>
      <c r="Q240">
        <f>1/COUNTIF(tblSales[Order ID],tblSales[[#This Row],[Order ID]])</f>
        <v>0.25</v>
      </c>
    </row>
    <row r="241" spans="1:17" x14ac:dyDescent="0.25">
      <c r="A241">
        <v>201998</v>
      </c>
      <c r="B241" s="5">
        <v>45492</v>
      </c>
      <c r="C241">
        <v>103962</v>
      </c>
      <c r="D241">
        <v>200549</v>
      </c>
      <c r="E241" t="s">
        <v>95</v>
      </c>
      <c r="F241" t="s">
        <v>94</v>
      </c>
      <c r="G241">
        <v>1</v>
      </c>
      <c r="H241" s="22">
        <v>18.989999999999998</v>
      </c>
      <c r="I241" t="s">
        <v>93</v>
      </c>
      <c r="J241" t="s">
        <v>6</v>
      </c>
      <c r="K241" s="23" t="s">
        <v>6</v>
      </c>
      <c r="L241" s="22">
        <v>0</v>
      </c>
      <c r="M241" s="24">
        <v>18.989999999999998</v>
      </c>
      <c r="N241">
        <f ca="1">IF(LEFT(tblSales[[#This Row],[Category]],1)="A",RANDBETWEEN(1,4),RANDBETWEEN(2,7))</f>
        <v>3</v>
      </c>
      <c r="O241" s="24" t="str">
        <f>IF(COUNTIF($A$2:A241,A241)=1,SUMIFS(tblSales[Revenue],tblSales[Order ID],tblSales[[#This Row],[Order ID]]),"")</f>
        <v/>
      </c>
      <c r="P241" t="str">
        <f>TEXT(tblSales[[#This Row],[Date]],"ddd")</f>
        <v>Fri</v>
      </c>
      <c r="Q241">
        <f>1/COUNTIF(tblSales[Order ID],tblSales[[#This Row],[Order ID]])</f>
        <v>0.25</v>
      </c>
    </row>
    <row r="242" spans="1:17" x14ac:dyDescent="0.25">
      <c r="A242">
        <v>201998</v>
      </c>
      <c r="B242" s="5">
        <v>45492</v>
      </c>
      <c r="C242">
        <v>103962</v>
      </c>
      <c r="D242">
        <v>100257</v>
      </c>
      <c r="E242" t="s">
        <v>98</v>
      </c>
      <c r="F242" t="s">
        <v>43</v>
      </c>
      <c r="G242">
        <v>2</v>
      </c>
      <c r="H242" s="22">
        <v>379</v>
      </c>
      <c r="I242" t="s">
        <v>93</v>
      </c>
      <c r="J242" t="s">
        <v>6</v>
      </c>
      <c r="K242" s="23" t="s">
        <v>6</v>
      </c>
      <c r="L242" s="22">
        <v>0</v>
      </c>
      <c r="M242" s="24">
        <v>758</v>
      </c>
      <c r="N242">
        <f ca="1">IF(LEFT(tblSales[[#This Row],[Category]],1)="A",RANDBETWEEN(1,4),RANDBETWEEN(2,7))</f>
        <v>3</v>
      </c>
      <c r="O242" s="24" t="str">
        <f>IF(COUNTIF($A$2:A242,A242)=1,SUMIFS(tblSales[Revenue],tblSales[Order ID],tblSales[[#This Row],[Order ID]]),"")</f>
        <v/>
      </c>
      <c r="P242" t="str">
        <f>TEXT(tblSales[[#This Row],[Date]],"ddd")</f>
        <v>Fri</v>
      </c>
      <c r="Q242">
        <f>1/COUNTIF(tblSales[Order ID],tblSales[[#This Row],[Order ID]])</f>
        <v>0.25</v>
      </c>
    </row>
    <row r="243" spans="1:17" x14ac:dyDescent="0.25">
      <c r="A243">
        <v>201998</v>
      </c>
      <c r="B243" s="5">
        <v>45492</v>
      </c>
      <c r="C243">
        <v>103962</v>
      </c>
      <c r="D243">
        <v>200558</v>
      </c>
      <c r="E243" t="s">
        <v>95</v>
      </c>
      <c r="F243" t="s">
        <v>105</v>
      </c>
      <c r="G243">
        <v>4</v>
      </c>
      <c r="H243" s="22">
        <v>18.989999999999998</v>
      </c>
      <c r="I243" t="s">
        <v>93</v>
      </c>
      <c r="J243" t="s">
        <v>6</v>
      </c>
      <c r="K243" s="23" t="s">
        <v>6</v>
      </c>
      <c r="L243" s="22">
        <v>0</v>
      </c>
      <c r="M243" s="24">
        <v>75.959999999999994</v>
      </c>
      <c r="N243">
        <f ca="1">IF(LEFT(tblSales[[#This Row],[Category]],1)="A",RANDBETWEEN(1,4),RANDBETWEEN(2,7))</f>
        <v>4</v>
      </c>
      <c r="O243" s="24" t="str">
        <f>IF(COUNTIF($A$2:A243,A243)=1,SUMIFS(tblSales[Revenue],tblSales[Order ID],tblSales[[#This Row],[Order ID]]),"")</f>
        <v/>
      </c>
      <c r="P243" t="str">
        <f>TEXT(tblSales[[#This Row],[Date]],"ddd")</f>
        <v>Fri</v>
      </c>
      <c r="Q243">
        <f>1/COUNTIF(tblSales[Order ID],tblSales[[#This Row],[Order ID]])</f>
        <v>0.25</v>
      </c>
    </row>
    <row r="244" spans="1:17" x14ac:dyDescent="0.25">
      <c r="A244">
        <v>201999</v>
      </c>
      <c r="B244" s="5">
        <v>45486</v>
      </c>
      <c r="C244">
        <v>110941</v>
      </c>
      <c r="D244">
        <v>300185</v>
      </c>
      <c r="E244" t="s">
        <v>92</v>
      </c>
      <c r="F244" t="s">
        <v>101</v>
      </c>
      <c r="G244">
        <v>1</v>
      </c>
      <c r="H244" s="22">
        <v>29.99</v>
      </c>
      <c r="I244" t="s">
        <v>18</v>
      </c>
      <c r="J244" t="s">
        <v>99</v>
      </c>
      <c r="K244" s="23">
        <v>0.1</v>
      </c>
      <c r="L244" s="22">
        <v>2.9990000000000001</v>
      </c>
      <c r="M244" s="24">
        <v>26.991</v>
      </c>
      <c r="N244">
        <f ca="1">IF(LEFT(tblSales[[#This Row],[Category]],1)="A",RANDBETWEEN(1,4),RANDBETWEEN(2,7))</f>
        <v>1</v>
      </c>
      <c r="O244" s="24">
        <f>IF(COUNTIF($A$2:A244,A244)=1,SUMIFS(tblSales[Revenue],tblSales[Order ID],tblSales[[#This Row],[Order ID]]),"")</f>
        <v>26.991</v>
      </c>
      <c r="P244" t="str">
        <f>TEXT(tblSales[[#This Row],[Date]],"ddd")</f>
        <v>Sat</v>
      </c>
      <c r="Q244">
        <f>1/COUNTIF(tblSales[Order ID],tblSales[[#This Row],[Order ID]])</f>
        <v>1</v>
      </c>
    </row>
    <row r="245" spans="1:17" x14ac:dyDescent="0.25">
      <c r="A245">
        <v>202000</v>
      </c>
      <c r="B245" s="5">
        <v>45483</v>
      </c>
      <c r="C245">
        <v>105602</v>
      </c>
      <c r="D245">
        <v>300185</v>
      </c>
      <c r="E245" t="s">
        <v>92</v>
      </c>
      <c r="F245" t="s">
        <v>101</v>
      </c>
      <c r="G245">
        <v>4</v>
      </c>
      <c r="H245" s="22">
        <v>29.99</v>
      </c>
      <c r="I245" t="s">
        <v>93</v>
      </c>
      <c r="J245" t="s">
        <v>6</v>
      </c>
      <c r="K245" s="23" t="s">
        <v>6</v>
      </c>
      <c r="L245" s="22">
        <v>0</v>
      </c>
      <c r="M245" s="24">
        <v>119.96</v>
      </c>
      <c r="N245">
        <f ca="1">IF(LEFT(tblSales[[#This Row],[Category]],1)="A",RANDBETWEEN(1,4),RANDBETWEEN(2,7))</f>
        <v>4</v>
      </c>
      <c r="O245" s="24">
        <f>IF(COUNTIF($A$2:A245,A245)=1,SUMIFS(tblSales[Revenue],tblSales[Order ID],tblSales[[#This Row],[Order ID]]),"")</f>
        <v>568.96</v>
      </c>
      <c r="P245" t="str">
        <f>TEXT(tblSales[[#This Row],[Date]],"ddd")</f>
        <v>Wed</v>
      </c>
      <c r="Q245">
        <f>1/COUNTIF(tblSales[Order ID],tblSales[[#This Row],[Order ID]])</f>
        <v>0.5</v>
      </c>
    </row>
    <row r="246" spans="1:17" x14ac:dyDescent="0.25">
      <c r="A246">
        <v>202000</v>
      </c>
      <c r="B246" s="5">
        <v>45483</v>
      </c>
      <c r="C246">
        <v>105602</v>
      </c>
      <c r="D246">
        <v>100252</v>
      </c>
      <c r="E246" t="s">
        <v>98</v>
      </c>
      <c r="F246" t="s">
        <v>33</v>
      </c>
      <c r="G246">
        <v>1</v>
      </c>
      <c r="H246" s="22">
        <v>449</v>
      </c>
      <c r="I246" t="s">
        <v>93</v>
      </c>
      <c r="J246" t="s">
        <v>6</v>
      </c>
      <c r="K246" s="23" t="s">
        <v>6</v>
      </c>
      <c r="L246" s="22">
        <v>0</v>
      </c>
      <c r="M246" s="24">
        <v>449</v>
      </c>
      <c r="N246">
        <f ca="1">IF(LEFT(tblSales[[#This Row],[Category]],1)="A",RANDBETWEEN(1,4),RANDBETWEEN(2,7))</f>
        <v>6</v>
      </c>
      <c r="O246" s="24" t="str">
        <f>IF(COUNTIF($A$2:A246,A246)=1,SUMIFS(tblSales[Revenue],tblSales[Order ID],tblSales[[#This Row],[Order ID]]),"")</f>
        <v/>
      </c>
      <c r="P246" t="str">
        <f>TEXT(tblSales[[#This Row],[Date]],"ddd")</f>
        <v>Wed</v>
      </c>
      <c r="Q246">
        <f>1/COUNTIF(tblSales[Order ID],tblSales[[#This Row],[Order ID]])</f>
        <v>0.5</v>
      </c>
    </row>
    <row r="247" spans="1:17" x14ac:dyDescent="0.25">
      <c r="A247">
        <v>202001</v>
      </c>
      <c r="B247" s="5">
        <v>45488</v>
      </c>
      <c r="C247">
        <v>131405</v>
      </c>
      <c r="D247">
        <v>300185</v>
      </c>
      <c r="E247" t="s">
        <v>92</v>
      </c>
      <c r="F247" t="s">
        <v>101</v>
      </c>
      <c r="G247">
        <v>1</v>
      </c>
      <c r="H247" s="22">
        <v>29.99</v>
      </c>
      <c r="I247" t="s">
        <v>18</v>
      </c>
      <c r="J247" t="s">
        <v>99</v>
      </c>
      <c r="K247" s="23">
        <v>0.1</v>
      </c>
      <c r="L247" s="22">
        <v>2.9990000000000001</v>
      </c>
      <c r="M247" s="24">
        <v>26.991</v>
      </c>
      <c r="N247">
        <f ca="1">IF(LEFT(tblSales[[#This Row],[Category]],1)="A",RANDBETWEEN(1,4),RANDBETWEEN(2,7))</f>
        <v>2</v>
      </c>
      <c r="O247" s="24">
        <f>IF(COUNTIF($A$2:A247,A247)=1,SUMIFS(tblSales[Revenue],tblSales[Order ID],tblSales[[#This Row],[Order ID]]),"")</f>
        <v>188.94599999999997</v>
      </c>
      <c r="P247" t="str">
        <f>TEXT(tblSales[[#This Row],[Date]],"ddd")</f>
        <v>Mon</v>
      </c>
      <c r="Q247">
        <f>1/COUNTIF(tblSales[Order ID],tblSales[[#This Row],[Order ID]])</f>
        <v>0.25</v>
      </c>
    </row>
    <row r="248" spans="1:17" x14ac:dyDescent="0.25">
      <c r="A248">
        <v>202001</v>
      </c>
      <c r="B248" s="5">
        <v>45488</v>
      </c>
      <c r="C248">
        <v>131405</v>
      </c>
      <c r="D248">
        <v>200559</v>
      </c>
      <c r="E248" t="s">
        <v>95</v>
      </c>
      <c r="F248" t="s">
        <v>97</v>
      </c>
      <c r="G248">
        <v>1</v>
      </c>
      <c r="H248" s="22">
        <v>59.99</v>
      </c>
      <c r="I248" t="s">
        <v>18</v>
      </c>
      <c r="J248" t="s">
        <v>99</v>
      </c>
      <c r="K248" s="23">
        <v>0.1</v>
      </c>
      <c r="L248" s="22">
        <v>5.9990000000000006</v>
      </c>
      <c r="M248" s="24">
        <v>53.991</v>
      </c>
      <c r="N248">
        <f ca="1">IF(LEFT(tblSales[[#This Row],[Category]],1)="A",RANDBETWEEN(1,4),RANDBETWEEN(2,7))</f>
        <v>4</v>
      </c>
      <c r="O248" s="24" t="str">
        <f>IF(COUNTIF($A$2:A248,A248)=1,SUMIFS(tblSales[Revenue],tblSales[Order ID],tblSales[[#This Row],[Order ID]]),"")</f>
        <v/>
      </c>
      <c r="P248" t="str">
        <f>TEXT(tblSales[[#This Row],[Date]],"ddd")</f>
        <v>Mon</v>
      </c>
      <c r="Q248">
        <f>1/COUNTIF(tblSales[Order ID],tblSales[[#This Row],[Order ID]])</f>
        <v>0.25</v>
      </c>
    </row>
    <row r="249" spans="1:17" x14ac:dyDescent="0.25">
      <c r="A249">
        <v>202001</v>
      </c>
      <c r="B249" s="5">
        <v>45488</v>
      </c>
      <c r="C249">
        <v>131405</v>
      </c>
      <c r="D249">
        <v>200553</v>
      </c>
      <c r="E249" t="s">
        <v>95</v>
      </c>
      <c r="F249" t="s">
        <v>107</v>
      </c>
      <c r="G249">
        <v>3</v>
      </c>
      <c r="H249" s="22">
        <v>29.99</v>
      </c>
      <c r="I249" t="s">
        <v>18</v>
      </c>
      <c r="J249" t="s">
        <v>99</v>
      </c>
      <c r="K249" s="23">
        <v>0.1</v>
      </c>
      <c r="L249" s="22">
        <v>8.9969999999999999</v>
      </c>
      <c r="M249" s="24">
        <v>80.972999999999999</v>
      </c>
      <c r="N249">
        <f ca="1">IF(LEFT(tblSales[[#This Row],[Category]],1)="A",RANDBETWEEN(1,4),RANDBETWEEN(2,7))</f>
        <v>2</v>
      </c>
      <c r="O249" s="24" t="str">
        <f>IF(COUNTIF($A$2:A249,A249)=1,SUMIFS(tblSales[Revenue],tblSales[Order ID],tblSales[[#This Row],[Order ID]]),"")</f>
        <v/>
      </c>
      <c r="P249" t="str">
        <f>TEXT(tblSales[[#This Row],[Date]],"ddd")</f>
        <v>Mon</v>
      </c>
      <c r="Q249">
        <f>1/COUNTIF(tblSales[Order ID],tblSales[[#This Row],[Order ID]])</f>
        <v>0.25</v>
      </c>
    </row>
    <row r="250" spans="1:17" x14ac:dyDescent="0.25">
      <c r="A250">
        <v>202001</v>
      </c>
      <c r="B250" s="5">
        <v>45488</v>
      </c>
      <c r="C250">
        <v>131405</v>
      </c>
      <c r="D250">
        <v>300185</v>
      </c>
      <c r="E250" t="s">
        <v>92</v>
      </c>
      <c r="F250" t="s">
        <v>101</v>
      </c>
      <c r="G250">
        <v>1</v>
      </c>
      <c r="H250" s="22">
        <v>29.99</v>
      </c>
      <c r="I250" t="s">
        <v>18</v>
      </c>
      <c r="J250" t="s">
        <v>99</v>
      </c>
      <c r="K250" s="23">
        <v>0.1</v>
      </c>
      <c r="L250" s="22">
        <v>2.9990000000000001</v>
      </c>
      <c r="M250" s="24">
        <v>26.991</v>
      </c>
      <c r="N250">
        <f ca="1">IF(LEFT(tblSales[[#This Row],[Category]],1)="A",RANDBETWEEN(1,4),RANDBETWEEN(2,7))</f>
        <v>1</v>
      </c>
      <c r="O250" s="24" t="str">
        <f>IF(COUNTIF($A$2:A250,A250)=1,SUMIFS(tblSales[Revenue],tblSales[Order ID],tblSales[[#This Row],[Order ID]]),"")</f>
        <v/>
      </c>
      <c r="P250" t="str">
        <f>TEXT(tblSales[[#This Row],[Date]],"ddd")</f>
        <v>Mon</v>
      </c>
      <c r="Q250">
        <f>1/COUNTIF(tblSales[Order ID],tblSales[[#This Row],[Order ID]])</f>
        <v>0.25</v>
      </c>
    </row>
    <row r="251" spans="1:17" x14ac:dyDescent="0.25">
      <c r="A251">
        <v>202002</v>
      </c>
      <c r="B251" s="5">
        <v>45493</v>
      </c>
      <c r="C251">
        <v>116404</v>
      </c>
      <c r="D251">
        <v>100253</v>
      </c>
      <c r="E251" t="s">
        <v>98</v>
      </c>
      <c r="F251" t="s">
        <v>48</v>
      </c>
      <c r="G251">
        <v>1</v>
      </c>
      <c r="H251" s="22">
        <v>279</v>
      </c>
      <c r="I251" t="s">
        <v>93</v>
      </c>
      <c r="J251" t="s">
        <v>6</v>
      </c>
      <c r="K251" s="23" t="s">
        <v>6</v>
      </c>
      <c r="L251" s="22">
        <v>0</v>
      </c>
      <c r="M251" s="24">
        <v>279</v>
      </c>
      <c r="N251">
        <f ca="1">IF(LEFT(tblSales[[#This Row],[Category]],1)="A",RANDBETWEEN(1,4),RANDBETWEEN(2,7))</f>
        <v>6</v>
      </c>
      <c r="O251" s="24">
        <f>IF(COUNTIF($A$2:A251,A251)=1,SUMIFS(tblSales[Revenue],tblSales[Order ID],tblSales[[#This Row],[Order ID]]),"")</f>
        <v>279</v>
      </c>
      <c r="P251" t="str">
        <f>TEXT(tblSales[[#This Row],[Date]],"ddd")</f>
        <v>Sat</v>
      </c>
      <c r="Q251">
        <f>1/COUNTIF(tblSales[Order ID],tblSales[[#This Row],[Order ID]])</f>
        <v>1</v>
      </c>
    </row>
    <row r="252" spans="1:17" x14ac:dyDescent="0.25">
      <c r="A252">
        <v>202003</v>
      </c>
      <c r="B252" s="5">
        <v>45485</v>
      </c>
      <c r="C252">
        <v>131370</v>
      </c>
      <c r="D252">
        <v>200558</v>
      </c>
      <c r="E252" t="s">
        <v>95</v>
      </c>
      <c r="F252" t="s">
        <v>105</v>
      </c>
      <c r="G252">
        <v>1</v>
      </c>
      <c r="H252" s="22">
        <v>18.989999999999998</v>
      </c>
      <c r="I252" t="s">
        <v>93</v>
      </c>
      <c r="J252" t="s">
        <v>6</v>
      </c>
      <c r="K252" s="23" t="s">
        <v>6</v>
      </c>
      <c r="L252" s="22">
        <v>0</v>
      </c>
      <c r="M252" s="24">
        <v>18.989999999999998</v>
      </c>
      <c r="N252">
        <f ca="1">IF(LEFT(tblSales[[#This Row],[Category]],1)="A",RANDBETWEEN(1,4),RANDBETWEEN(2,7))</f>
        <v>4</v>
      </c>
      <c r="O252" s="24">
        <f>IF(COUNTIF($A$2:A252,A252)=1,SUMIFS(tblSales[Revenue],tblSales[Order ID],tblSales[[#This Row],[Order ID]]),"")</f>
        <v>18.989999999999998</v>
      </c>
      <c r="P252" t="str">
        <f>TEXT(tblSales[[#This Row],[Date]],"ddd")</f>
        <v>Fri</v>
      </c>
      <c r="Q252">
        <f>1/COUNTIF(tblSales[Order ID],tblSales[[#This Row],[Order ID]])</f>
        <v>1</v>
      </c>
    </row>
    <row r="253" spans="1:17" x14ac:dyDescent="0.25">
      <c r="A253">
        <v>202004</v>
      </c>
      <c r="B253" s="5">
        <v>45493</v>
      </c>
      <c r="C253">
        <v>108698</v>
      </c>
      <c r="D253">
        <v>300191</v>
      </c>
      <c r="E253" t="s">
        <v>92</v>
      </c>
      <c r="F253" t="s">
        <v>103</v>
      </c>
      <c r="G253">
        <v>1</v>
      </c>
      <c r="H253" s="22">
        <v>21.99</v>
      </c>
      <c r="I253" t="s">
        <v>18</v>
      </c>
      <c r="J253" t="s">
        <v>99</v>
      </c>
      <c r="K253" s="23">
        <v>0.1</v>
      </c>
      <c r="L253" s="22">
        <v>2.1989999999999998</v>
      </c>
      <c r="M253" s="24">
        <v>19.790999999999997</v>
      </c>
      <c r="N253">
        <f ca="1">IF(LEFT(tblSales[[#This Row],[Category]],1)="A",RANDBETWEEN(1,4),RANDBETWEEN(2,7))</f>
        <v>4</v>
      </c>
      <c r="O253" s="24">
        <f>IF(COUNTIF($A$2:A253,A253)=1,SUMIFS(tblSales[Revenue],tblSales[Order ID],tblSales[[#This Row],[Order ID]]),"")</f>
        <v>19.790999999999997</v>
      </c>
      <c r="P253" t="str">
        <f>TEXT(tblSales[[#This Row],[Date]],"ddd")</f>
        <v>Sat</v>
      </c>
      <c r="Q253">
        <f>1/COUNTIF(tblSales[Order ID],tblSales[[#This Row],[Order ID]])</f>
        <v>1</v>
      </c>
    </row>
    <row r="254" spans="1:17" x14ac:dyDescent="0.25">
      <c r="A254">
        <v>202005</v>
      </c>
      <c r="B254" s="5">
        <v>45485</v>
      </c>
      <c r="C254">
        <v>120115</v>
      </c>
      <c r="D254">
        <v>300190</v>
      </c>
      <c r="E254" t="s">
        <v>92</v>
      </c>
      <c r="F254" t="s">
        <v>91</v>
      </c>
      <c r="G254">
        <v>4</v>
      </c>
      <c r="H254" s="22">
        <v>35.99</v>
      </c>
      <c r="I254" t="s">
        <v>93</v>
      </c>
      <c r="J254" t="s">
        <v>6</v>
      </c>
      <c r="K254" s="23" t="s">
        <v>6</v>
      </c>
      <c r="L254" s="22">
        <v>0</v>
      </c>
      <c r="M254" s="24">
        <v>143.96</v>
      </c>
      <c r="N254">
        <f ca="1">IF(LEFT(tblSales[[#This Row],[Category]],1)="A",RANDBETWEEN(1,4),RANDBETWEEN(2,7))</f>
        <v>4</v>
      </c>
      <c r="O254" s="24">
        <f>IF(COUNTIF($A$2:A254,A254)=1,SUMIFS(tblSales[Revenue],tblSales[Order ID],tblSales[[#This Row],[Order ID]]),"")</f>
        <v>1396.9</v>
      </c>
      <c r="P254" t="str">
        <f>TEXT(tblSales[[#This Row],[Date]],"ddd")</f>
        <v>Fri</v>
      </c>
      <c r="Q254">
        <f>1/COUNTIF(tblSales[Order ID],tblSales[[#This Row],[Order ID]])</f>
        <v>0.16666666666666666</v>
      </c>
    </row>
    <row r="255" spans="1:17" x14ac:dyDescent="0.25">
      <c r="A255">
        <v>202005</v>
      </c>
      <c r="B255" s="5">
        <v>45485</v>
      </c>
      <c r="C255">
        <v>120115</v>
      </c>
      <c r="D255">
        <v>200556</v>
      </c>
      <c r="E255" t="s">
        <v>95</v>
      </c>
      <c r="F255" t="s">
        <v>96</v>
      </c>
      <c r="G255">
        <v>4</v>
      </c>
      <c r="H255" s="22">
        <v>64.989999999999995</v>
      </c>
      <c r="I255" t="s">
        <v>93</v>
      </c>
      <c r="J255" t="s">
        <v>6</v>
      </c>
      <c r="K255" s="23" t="s">
        <v>6</v>
      </c>
      <c r="L255" s="22">
        <v>0</v>
      </c>
      <c r="M255" s="24">
        <v>259.95999999999998</v>
      </c>
      <c r="N255">
        <f ca="1">IF(LEFT(tblSales[[#This Row],[Category]],1)="A",RANDBETWEEN(1,4),RANDBETWEEN(2,7))</f>
        <v>3</v>
      </c>
      <c r="O255" s="24" t="str">
        <f>IF(COUNTIF($A$2:A255,A255)=1,SUMIFS(tblSales[Revenue],tblSales[Order ID],tblSales[[#This Row],[Order ID]]),"")</f>
        <v/>
      </c>
      <c r="P255" t="str">
        <f>TEXT(tblSales[[#This Row],[Date]],"ddd")</f>
        <v>Fri</v>
      </c>
      <c r="Q255">
        <f>1/COUNTIF(tblSales[Order ID],tblSales[[#This Row],[Order ID]])</f>
        <v>0.16666666666666666</v>
      </c>
    </row>
    <row r="256" spans="1:17" x14ac:dyDescent="0.25">
      <c r="A256">
        <v>202005</v>
      </c>
      <c r="B256" s="5">
        <v>45485</v>
      </c>
      <c r="C256">
        <v>120115</v>
      </c>
      <c r="D256">
        <v>100252</v>
      </c>
      <c r="E256" t="s">
        <v>98</v>
      </c>
      <c r="F256" t="s">
        <v>33</v>
      </c>
      <c r="G256">
        <v>1</v>
      </c>
      <c r="H256" s="22">
        <v>449</v>
      </c>
      <c r="I256" t="s">
        <v>93</v>
      </c>
      <c r="J256" t="s">
        <v>6</v>
      </c>
      <c r="K256" s="23" t="s">
        <v>6</v>
      </c>
      <c r="L256" s="22">
        <v>0</v>
      </c>
      <c r="M256" s="24">
        <v>449</v>
      </c>
      <c r="N256">
        <f ca="1">IF(LEFT(tblSales[[#This Row],[Category]],1)="A",RANDBETWEEN(1,4),RANDBETWEEN(2,7))</f>
        <v>4</v>
      </c>
      <c r="O256" s="24" t="str">
        <f>IF(COUNTIF($A$2:A256,A256)=1,SUMIFS(tblSales[Revenue],tblSales[Order ID],tblSales[[#This Row],[Order ID]]),"")</f>
        <v/>
      </c>
      <c r="P256" t="str">
        <f>TEXT(tblSales[[#This Row],[Date]],"ddd")</f>
        <v>Fri</v>
      </c>
      <c r="Q256">
        <f>1/COUNTIF(tblSales[Order ID],tblSales[[#This Row],[Order ID]])</f>
        <v>0.16666666666666666</v>
      </c>
    </row>
    <row r="257" spans="1:17" x14ac:dyDescent="0.25">
      <c r="A257">
        <v>202005</v>
      </c>
      <c r="B257" s="5">
        <v>45485</v>
      </c>
      <c r="C257">
        <v>120115</v>
      </c>
      <c r="D257">
        <v>300185</v>
      </c>
      <c r="E257" t="s">
        <v>92</v>
      </c>
      <c r="F257" t="s">
        <v>101</v>
      </c>
      <c r="G257">
        <v>1</v>
      </c>
      <c r="H257" s="22">
        <v>29.99</v>
      </c>
      <c r="I257" t="s">
        <v>93</v>
      </c>
      <c r="J257" t="s">
        <v>6</v>
      </c>
      <c r="K257" s="23" t="s">
        <v>6</v>
      </c>
      <c r="L257" s="22">
        <v>0</v>
      </c>
      <c r="M257" s="24">
        <v>29.99</v>
      </c>
      <c r="N257">
        <f ca="1">IF(LEFT(tblSales[[#This Row],[Category]],1)="A",RANDBETWEEN(1,4),RANDBETWEEN(2,7))</f>
        <v>4</v>
      </c>
      <c r="O257" s="24" t="str">
        <f>IF(COUNTIF($A$2:A257,A257)=1,SUMIFS(tblSales[Revenue],tblSales[Order ID],tblSales[[#This Row],[Order ID]]),"")</f>
        <v/>
      </c>
      <c r="P257" t="str">
        <f>TEXT(tblSales[[#This Row],[Date]],"ddd")</f>
        <v>Fri</v>
      </c>
      <c r="Q257">
        <f>1/COUNTIF(tblSales[Order ID],tblSales[[#This Row],[Order ID]])</f>
        <v>0.16666666666666666</v>
      </c>
    </row>
    <row r="258" spans="1:17" x14ac:dyDescent="0.25">
      <c r="A258">
        <v>202005</v>
      </c>
      <c r="B258" s="5">
        <v>45485</v>
      </c>
      <c r="C258">
        <v>120115</v>
      </c>
      <c r="D258">
        <v>200556</v>
      </c>
      <c r="E258" t="s">
        <v>95</v>
      </c>
      <c r="F258" t="s">
        <v>96</v>
      </c>
      <c r="G258">
        <v>1</v>
      </c>
      <c r="H258" s="22">
        <v>64.989999999999995</v>
      </c>
      <c r="I258" t="s">
        <v>93</v>
      </c>
      <c r="J258" t="s">
        <v>6</v>
      </c>
      <c r="K258" s="23" t="s">
        <v>6</v>
      </c>
      <c r="L258" s="22">
        <v>0</v>
      </c>
      <c r="M258" s="24">
        <v>64.989999999999995</v>
      </c>
      <c r="N258">
        <f ca="1">IF(LEFT(tblSales[[#This Row],[Category]],1)="A",RANDBETWEEN(1,4),RANDBETWEEN(2,7))</f>
        <v>1</v>
      </c>
      <c r="O258" s="24" t="str">
        <f>IF(COUNTIF($A$2:A258,A258)=1,SUMIFS(tblSales[Revenue],tblSales[Order ID],tblSales[[#This Row],[Order ID]]),"")</f>
        <v/>
      </c>
      <c r="P258" t="str">
        <f>TEXT(tblSales[[#This Row],[Date]],"ddd")</f>
        <v>Fri</v>
      </c>
      <c r="Q258">
        <f>1/COUNTIF(tblSales[Order ID],tblSales[[#This Row],[Order ID]])</f>
        <v>0.16666666666666666</v>
      </c>
    </row>
    <row r="259" spans="1:17" x14ac:dyDescent="0.25">
      <c r="A259">
        <v>202005</v>
      </c>
      <c r="B259" s="5">
        <v>45485</v>
      </c>
      <c r="C259">
        <v>120115</v>
      </c>
      <c r="D259">
        <v>100252</v>
      </c>
      <c r="E259" t="s">
        <v>98</v>
      </c>
      <c r="F259" t="s">
        <v>33</v>
      </c>
      <c r="G259">
        <v>1</v>
      </c>
      <c r="H259" s="22">
        <v>449</v>
      </c>
      <c r="I259" t="s">
        <v>93</v>
      </c>
      <c r="J259" t="s">
        <v>6</v>
      </c>
      <c r="K259" s="23" t="s">
        <v>6</v>
      </c>
      <c r="L259" s="22">
        <v>0</v>
      </c>
      <c r="M259" s="24">
        <v>449</v>
      </c>
      <c r="N259">
        <f ca="1">IF(LEFT(tblSales[[#This Row],[Category]],1)="A",RANDBETWEEN(1,4),RANDBETWEEN(2,7))</f>
        <v>3</v>
      </c>
      <c r="O259" s="24" t="str">
        <f>IF(COUNTIF($A$2:A259,A259)=1,SUMIFS(tblSales[Revenue],tblSales[Order ID],tblSales[[#This Row],[Order ID]]),"")</f>
        <v/>
      </c>
      <c r="P259" t="str">
        <f>TEXT(tblSales[[#This Row],[Date]],"ddd")</f>
        <v>Fri</v>
      </c>
      <c r="Q259">
        <f>1/COUNTIF(tblSales[Order ID],tblSales[[#This Row],[Order ID]])</f>
        <v>0.16666666666666666</v>
      </c>
    </row>
    <row r="260" spans="1:17" x14ac:dyDescent="0.25">
      <c r="A260">
        <v>202006</v>
      </c>
      <c r="B260" s="5">
        <v>45492</v>
      </c>
      <c r="C260">
        <v>105684</v>
      </c>
      <c r="D260">
        <v>200555</v>
      </c>
      <c r="E260" t="s">
        <v>95</v>
      </c>
      <c r="F260" t="s">
        <v>115</v>
      </c>
      <c r="G260">
        <v>1</v>
      </c>
      <c r="H260" s="22">
        <v>39.99</v>
      </c>
      <c r="I260" t="s">
        <v>93</v>
      </c>
      <c r="J260" t="s">
        <v>6</v>
      </c>
      <c r="K260" s="23" t="s">
        <v>6</v>
      </c>
      <c r="L260" s="22">
        <v>0</v>
      </c>
      <c r="M260" s="24">
        <v>39.99</v>
      </c>
      <c r="N260">
        <f ca="1">IF(LEFT(tblSales[[#This Row],[Category]],1)="A",RANDBETWEEN(1,4),RANDBETWEEN(2,7))</f>
        <v>2</v>
      </c>
      <c r="O260" s="24">
        <f>IF(COUNTIF($A$2:A260,A260)=1,SUMIFS(tblSales[Revenue],tblSales[Order ID],tblSales[[#This Row],[Order ID]]),"")</f>
        <v>115.94999999999999</v>
      </c>
      <c r="P260" t="str">
        <f>TEXT(tblSales[[#This Row],[Date]],"ddd")</f>
        <v>Fri</v>
      </c>
      <c r="Q260">
        <f>1/COUNTIF(tblSales[Order ID],tblSales[[#This Row],[Order ID]])</f>
        <v>0.5</v>
      </c>
    </row>
    <row r="261" spans="1:17" x14ac:dyDescent="0.25">
      <c r="A261">
        <v>202006</v>
      </c>
      <c r="B261" s="5">
        <v>45492</v>
      </c>
      <c r="C261">
        <v>105684</v>
      </c>
      <c r="D261">
        <v>200549</v>
      </c>
      <c r="E261" t="s">
        <v>95</v>
      </c>
      <c r="F261" t="s">
        <v>94</v>
      </c>
      <c r="G261">
        <v>4</v>
      </c>
      <c r="H261" s="22">
        <v>18.989999999999998</v>
      </c>
      <c r="I261" t="s">
        <v>93</v>
      </c>
      <c r="J261" t="s">
        <v>6</v>
      </c>
      <c r="K261" s="23" t="s">
        <v>6</v>
      </c>
      <c r="L261" s="22">
        <v>0</v>
      </c>
      <c r="M261" s="24">
        <v>75.959999999999994</v>
      </c>
      <c r="N261">
        <f ca="1">IF(LEFT(tblSales[[#This Row],[Category]],1)="A",RANDBETWEEN(1,4),RANDBETWEEN(2,7))</f>
        <v>2</v>
      </c>
      <c r="O261" s="24" t="str">
        <f>IF(COUNTIF($A$2:A261,A261)=1,SUMIFS(tblSales[Revenue],tblSales[Order ID],tblSales[[#This Row],[Order ID]]),"")</f>
        <v/>
      </c>
      <c r="P261" t="str">
        <f>TEXT(tblSales[[#This Row],[Date]],"ddd")</f>
        <v>Fri</v>
      </c>
      <c r="Q261">
        <f>1/COUNTIF(tblSales[Order ID],tblSales[[#This Row],[Order ID]])</f>
        <v>0.5</v>
      </c>
    </row>
    <row r="262" spans="1:17" x14ac:dyDescent="0.25">
      <c r="A262">
        <v>202007</v>
      </c>
      <c r="B262" s="5">
        <v>45492</v>
      </c>
      <c r="C262">
        <v>113820</v>
      </c>
      <c r="D262">
        <v>100250</v>
      </c>
      <c r="E262" t="s">
        <v>98</v>
      </c>
      <c r="F262" t="s">
        <v>51</v>
      </c>
      <c r="G262">
        <v>1</v>
      </c>
      <c r="H262" s="22">
        <v>189</v>
      </c>
      <c r="I262" t="s">
        <v>93</v>
      </c>
      <c r="J262" t="s">
        <v>6</v>
      </c>
      <c r="K262" s="23" t="s">
        <v>6</v>
      </c>
      <c r="L262" s="22">
        <v>0</v>
      </c>
      <c r="M262" s="24">
        <v>189</v>
      </c>
      <c r="N262">
        <f ca="1">IF(LEFT(tblSales[[#This Row],[Category]],1)="A",RANDBETWEEN(1,4),RANDBETWEEN(2,7))</f>
        <v>3</v>
      </c>
      <c r="O262" s="24">
        <f>IF(COUNTIF($A$2:A262,A262)=1,SUMIFS(tblSales[Revenue],tblSales[Order ID],tblSales[[#This Row],[Order ID]]),"")</f>
        <v>189</v>
      </c>
      <c r="P262" t="str">
        <f>TEXT(tblSales[[#This Row],[Date]],"ddd")</f>
        <v>Fri</v>
      </c>
      <c r="Q262">
        <f>1/COUNTIF(tblSales[Order ID],tblSales[[#This Row],[Order ID]])</f>
        <v>1</v>
      </c>
    </row>
    <row r="263" spans="1:17" x14ac:dyDescent="0.25">
      <c r="A263">
        <v>202008</v>
      </c>
      <c r="B263" s="5">
        <v>45483</v>
      </c>
      <c r="C263">
        <v>124781</v>
      </c>
      <c r="D263">
        <v>200556</v>
      </c>
      <c r="E263" t="s">
        <v>95</v>
      </c>
      <c r="F263" t="s">
        <v>96</v>
      </c>
      <c r="G263">
        <v>1</v>
      </c>
      <c r="H263" s="22">
        <v>64.989999999999995</v>
      </c>
      <c r="I263" t="s">
        <v>93</v>
      </c>
      <c r="J263" t="s">
        <v>6</v>
      </c>
      <c r="K263" s="23" t="s">
        <v>6</v>
      </c>
      <c r="L263" s="22">
        <v>0</v>
      </c>
      <c r="M263" s="24">
        <v>64.989999999999995</v>
      </c>
      <c r="N263">
        <f ca="1">IF(LEFT(tblSales[[#This Row],[Category]],1)="A",RANDBETWEEN(1,4),RANDBETWEEN(2,7))</f>
        <v>2</v>
      </c>
      <c r="O263" s="24">
        <f>IF(COUNTIF($A$2:A263,A263)=1,SUMIFS(tblSales[Revenue],tblSales[Order ID],tblSales[[#This Row],[Order ID]]),"")</f>
        <v>2611.9899999999998</v>
      </c>
      <c r="P263" t="str">
        <f>TEXT(tblSales[[#This Row],[Date]],"ddd")</f>
        <v>Wed</v>
      </c>
      <c r="Q263">
        <f>1/COUNTIF(tblSales[Order ID],tblSales[[#This Row],[Order ID]])</f>
        <v>0.25</v>
      </c>
    </row>
    <row r="264" spans="1:17" x14ac:dyDescent="0.25">
      <c r="A264">
        <v>202008</v>
      </c>
      <c r="B264" s="5">
        <v>45483</v>
      </c>
      <c r="C264">
        <v>124781</v>
      </c>
      <c r="D264">
        <v>100252</v>
      </c>
      <c r="E264" t="s">
        <v>98</v>
      </c>
      <c r="F264" t="s">
        <v>33</v>
      </c>
      <c r="G264">
        <v>1</v>
      </c>
      <c r="H264" s="22">
        <v>449</v>
      </c>
      <c r="I264" t="s">
        <v>93</v>
      </c>
      <c r="J264" t="s">
        <v>6</v>
      </c>
      <c r="K264" s="23" t="s">
        <v>6</v>
      </c>
      <c r="L264" s="22">
        <v>0</v>
      </c>
      <c r="M264" s="24">
        <v>449</v>
      </c>
      <c r="N264">
        <f ca="1">IF(LEFT(tblSales[[#This Row],[Category]],1)="A",RANDBETWEEN(1,4),RANDBETWEEN(2,7))</f>
        <v>3</v>
      </c>
      <c r="O264" s="24" t="str">
        <f>IF(COUNTIF($A$2:A264,A264)=1,SUMIFS(tblSales[Revenue],tblSales[Order ID],tblSales[[#This Row],[Order ID]]),"")</f>
        <v/>
      </c>
      <c r="P264" t="str">
        <f>TEXT(tblSales[[#This Row],[Date]],"ddd")</f>
        <v>Wed</v>
      </c>
      <c r="Q264">
        <f>1/COUNTIF(tblSales[Order ID],tblSales[[#This Row],[Order ID]])</f>
        <v>0.25</v>
      </c>
    </row>
    <row r="265" spans="1:17" x14ac:dyDescent="0.25">
      <c r="A265">
        <v>202008</v>
      </c>
      <c r="B265" s="5">
        <v>45483</v>
      </c>
      <c r="C265">
        <v>124781</v>
      </c>
      <c r="D265">
        <v>100254</v>
      </c>
      <c r="E265" t="s">
        <v>98</v>
      </c>
      <c r="F265" t="s">
        <v>35</v>
      </c>
      <c r="G265">
        <v>1</v>
      </c>
      <c r="H265" s="22">
        <v>799</v>
      </c>
      <c r="I265" t="s">
        <v>93</v>
      </c>
      <c r="J265" t="s">
        <v>6</v>
      </c>
      <c r="K265" s="23" t="s">
        <v>6</v>
      </c>
      <c r="L265" s="22">
        <v>0</v>
      </c>
      <c r="M265" s="24">
        <v>799</v>
      </c>
      <c r="N265">
        <f ca="1">IF(LEFT(tblSales[[#This Row],[Category]],1)="A",RANDBETWEEN(1,4),RANDBETWEEN(2,7))</f>
        <v>7</v>
      </c>
      <c r="O265" s="24" t="str">
        <f>IF(COUNTIF($A$2:A265,A265)=1,SUMIFS(tblSales[Revenue],tblSales[Order ID],tblSales[[#This Row],[Order ID]]),"")</f>
        <v/>
      </c>
      <c r="P265" t="str">
        <f>TEXT(tblSales[[#This Row],[Date]],"ddd")</f>
        <v>Wed</v>
      </c>
      <c r="Q265">
        <f>1/COUNTIF(tblSales[Order ID],tblSales[[#This Row],[Order ID]])</f>
        <v>0.25</v>
      </c>
    </row>
    <row r="266" spans="1:17" x14ac:dyDescent="0.25">
      <c r="A266">
        <v>202008</v>
      </c>
      <c r="B266" s="5">
        <v>45483</v>
      </c>
      <c r="C266">
        <v>124781</v>
      </c>
      <c r="D266">
        <v>100255</v>
      </c>
      <c r="E266" t="s">
        <v>98</v>
      </c>
      <c r="F266" t="s">
        <v>39</v>
      </c>
      <c r="G266">
        <v>1</v>
      </c>
      <c r="H266" s="22">
        <v>1299</v>
      </c>
      <c r="I266" t="s">
        <v>93</v>
      </c>
      <c r="J266" t="s">
        <v>6</v>
      </c>
      <c r="K266" s="23" t="s">
        <v>6</v>
      </c>
      <c r="L266" s="22">
        <v>0</v>
      </c>
      <c r="M266" s="24">
        <v>1299</v>
      </c>
      <c r="N266">
        <f ca="1">IF(LEFT(tblSales[[#This Row],[Category]],1)="A",RANDBETWEEN(1,4),RANDBETWEEN(2,7))</f>
        <v>7</v>
      </c>
      <c r="O266" s="24" t="str">
        <f>IF(COUNTIF($A$2:A266,A266)=1,SUMIFS(tblSales[Revenue],tblSales[Order ID],tblSales[[#This Row],[Order ID]]),"")</f>
        <v/>
      </c>
      <c r="P266" t="str">
        <f>TEXT(tblSales[[#This Row],[Date]],"ddd")</f>
        <v>Wed</v>
      </c>
      <c r="Q266">
        <f>1/COUNTIF(tblSales[Order ID],tblSales[[#This Row],[Order ID]])</f>
        <v>0.25</v>
      </c>
    </row>
    <row r="267" spans="1:17" x14ac:dyDescent="0.25">
      <c r="A267">
        <v>202009</v>
      </c>
      <c r="B267" s="5">
        <v>45484</v>
      </c>
      <c r="C267">
        <v>121178</v>
      </c>
      <c r="D267">
        <v>200559</v>
      </c>
      <c r="E267" t="s">
        <v>95</v>
      </c>
      <c r="F267" t="s">
        <v>97</v>
      </c>
      <c r="G267">
        <v>5</v>
      </c>
      <c r="H267" s="22">
        <v>59.99</v>
      </c>
      <c r="I267" t="s">
        <v>93</v>
      </c>
      <c r="J267" t="s">
        <v>6</v>
      </c>
      <c r="K267" s="23" t="s">
        <v>6</v>
      </c>
      <c r="L267" s="22">
        <v>0</v>
      </c>
      <c r="M267" s="24">
        <v>299.95</v>
      </c>
      <c r="N267">
        <f ca="1">IF(LEFT(tblSales[[#This Row],[Category]],1)="A",RANDBETWEEN(1,4),RANDBETWEEN(2,7))</f>
        <v>4</v>
      </c>
      <c r="O267" s="24">
        <f>IF(COUNTIF($A$2:A267,A267)=1,SUMIFS(tblSales[Revenue],tblSales[Order ID],tblSales[[#This Row],[Order ID]]),"")</f>
        <v>895.90000000000009</v>
      </c>
      <c r="P267" t="str">
        <f>TEXT(tblSales[[#This Row],[Date]],"ddd")</f>
        <v>Thu</v>
      </c>
      <c r="Q267">
        <f>1/COUNTIF(tblSales[Order ID],tblSales[[#This Row],[Order ID]])</f>
        <v>0.2</v>
      </c>
    </row>
    <row r="268" spans="1:17" x14ac:dyDescent="0.25">
      <c r="A268">
        <v>202009</v>
      </c>
      <c r="B268" s="5">
        <v>45484</v>
      </c>
      <c r="C268">
        <v>121178</v>
      </c>
      <c r="D268">
        <v>100252</v>
      </c>
      <c r="E268" t="s">
        <v>98</v>
      </c>
      <c r="F268" t="s">
        <v>33</v>
      </c>
      <c r="G268">
        <v>1</v>
      </c>
      <c r="H268" s="22">
        <v>449</v>
      </c>
      <c r="I268" t="s">
        <v>93</v>
      </c>
      <c r="J268" t="s">
        <v>6</v>
      </c>
      <c r="K268" s="23" t="s">
        <v>6</v>
      </c>
      <c r="L268" s="22">
        <v>0</v>
      </c>
      <c r="M268" s="24">
        <v>449</v>
      </c>
      <c r="N268">
        <f ca="1">IF(LEFT(tblSales[[#This Row],[Category]],1)="A",RANDBETWEEN(1,4),RANDBETWEEN(2,7))</f>
        <v>2</v>
      </c>
      <c r="O268" s="24" t="str">
        <f>IF(COUNTIF($A$2:A268,A268)=1,SUMIFS(tblSales[Revenue],tblSales[Order ID],tblSales[[#This Row],[Order ID]]),"")</f>
        <v/>
      </c>
      <c r="P268" t="str">
        <f>TEXT(tblSales[[#This Row],[Date]],"ddd")</f>
        <v>Thu</v>
      </c>
      <c r="Q268">
        <f>1/COUNTIF(tblSales[Order ID],tblSales[[#This Row],[Order ID]])</f>
        <v>0.2</v>
      </c>
    </row>
    <row r="269" spans="1:17" x14ac:dyDescent="0.25">
      <c r="A269">
        <v>202009</v>
      </c>
      <c r="B269" s="5">
        <v>45484</v>
      </c>
      <c r="C269">
        <v>121178</v>
      </c>
      <c r="D269">
        <v>300185</v>
      </c>
      <c r="E269" t="s">
        <v>92</v>
      </c>
      <c r="F269" t="s">
        <v>101</v>
      </c>
      <c r="G269">
        <v>1</v>
      </c>
      <c r="H269" s="22">
        <v>29.99</v>
      </c>
      <c r="I269" t="s">
        <v>93</v>
      </c>
      <c r="J269" t="s">
        <v>6</v>
      </c>
      <c r="K269" s="23" t="s">
        <v>6</v>
      </c>
      <c r="L269" s="22">
        <v>0</v>
      </c>
      <c r="M269" s="24">
        <v>29.99</v>
      </c>
      <c r="N269">
        <f ca="1">IF(LEFT(tblSales[[#This Row],[Category]],1)="A",RANDBETWEEN(1,4),RANDBETWEEN(2,7))</f>
        <v>2</v>
      </c>
      <c r="O269" s="24" t="str">
        <f>IF(COUNTIF($A$2:A269,A269)=1,SUMIFS(tblSales[Revenue],tblSales[Order ID],tblSales[[#This Row],[Order ID]]),"")</f>
        <v/>
      </c>
      <c r="P269" t="str">
        <f>TEXT(tblSales[[#This Row],[Date]],"ddd")</f>
        <v>Thu</v>
      </c>
      <c r="Q269">
        <f>1/COUNTIF(tblSales[Order ID],tblSales[[#This Row],[Order ID]])</f>
        <v>0.2</v>
      </c>
    </row>
    <row r="270" spans="1:17" x14ac:dyDescent="0.25">
      <c r="A270">
        <v>202009</v>
      </c>
      <c r="B270" s="5">
        <v>45484</v>
      </c>
      <c r="C270">
        <v>121178</v>
      </c>
      <c r="D270">
        <v>200559</v>
      </c>
      <c r="E270" t="s">
        <v>95</v>
      </c>
      <c r="F270" t="s">
        <v>97</v>
      </c>
      <c r="G270">
        <v>1</v>
      </c>
      <c r="H270" s="22">
        <v>59.99</v>
      </c>
      <c r="I270" t="s">
        <v>93</v>
      </c>
      <c r="J270" t="s">
        <v>6</v>
      </c>
      <c r="K270" s="23" t="s">
        <v>6</v>
      </c>
      <c r="L270" s="22">
        <v>0</v>
      </c>
      <c r="M270" s="24">
        <v>59.99</v>
      </c>
      <c r="N270">
        <f ca="1">IF(LEFT(tblSales[[#This Row],[Category]],1)="A",RANDBETWEEN(1,4),RANDBETWEEN(2,7))</f>
        <v>4</v>
      </c>
      <c r="O270" s="24" t="str">
        <f>IF(COUNTIF($A$2:A270,A270)=1,SUMIFS(tblSales[Revenue],tblSales[Order ID],tblSales[[#This Row],[Order ID]]),"")</f>
        <v/>
      </c>
      <c r="P270" t="str">
        <f>TEXT(tblSales[[#This Row],[Date]],"ddd")</f>
        <v>Thu</v>
      </c>
      <c r="Q270">
        <f>1/COUNTIF(tblSales[Order ID],tblSales[[#This Row],[Order ID]])</f>
        <v>0.2</v>
      </c>
    </row>
    <row r="271" spans="1:17" x14ac:dyDescent="0.25">
      <c r="A271">
        <v>202009</v>
      </c>
      <c r="B271" s="5">
        <v>45484</v>
      </c>
      <c r="C271">
        <v>121178</v>
      </c>
      <c r="D271">
        <v>200549</v>
      </c>
      <c r="E271" t="s">
        <v>95</v>
      </c>
      <c r="F271" t="s">
        <v>94</v>
      </c>
      <c r="G271">
        <v>3</v>
      </c>
      <c r="H271" s="22">
        <v>18.989999999999998</v>
      </c>
      <c r="I271" t="s">
        <v>93</v>
      </c>
      <c r="J271" t="s">
        <v>6</v>
      </c>
      <c r="K271" s="23" t="s">
        <v>6</v>
      </c>
      <c r="L271" s="22">
        <v>0</v>
      </c>
      <c r="M271" s="24">
        <v>56.97</v>
      </c>
      <c r="N271">
        <f ca="1">IF(LEFT(tblSales[[#This Row],[Category]],1)="A",RANDBETWEEN(1,4),RANDBETWEEN(2,7))</f>
        <v>3</v>
      </c>
      <c r="O271" s="24" t="str">
        <f>IF(COUNTIF($A$2:A271,A271)=1,SUMIFS(tblSales[Revenue],tblSales[Order ID],tblSales[[#This Row],[Order ID]]),"")</f>
        <v/>
      </c>
      <c r="P271" t="str">
        <f>TEXT(tblSales[[#This Row],[Date]],"ddd")</f>
        <v>Thu</v>
      </c>
      <c r="Q271">
        <f>1/COUNTIF(tblSales[Order ID],tblSales[[#This Row],[Order ID]])</f>
        <v>0.2</v>
      </c>
    </row>
    <row r="272" spans="1:17" x14ac:dyDescent="0.25">
      <c r="A272">
        <v>202010</v>
      </c>
      <c r="B272" s="5">
        <v>45493</v>
      </c>
      <c r="C272">
        <v>113848</v>
      </c>
      <c r="D272">
        <v>200548</v>
      </c>
      <c r="E272" t="s">
        <v>95</v>
      </c>
      <c r="F272" t="s">
        <v>111</v>
      </c>
      <c r="G272">
        <v>1</v>
      </c>
      <c r="H272" s="22">
        <v>29.99</v>
      </c>
      <c r="I272" t="s">
        <v>93</v>
      </c>
      <c r="J272" t="s">
        <v>6</v>
      </c>
      <c r="K272" s="23" t="s">
        <v>6</v>
      </c>
      <c r="L272" s="22">
        <v>0</v>
      </c>
      <c r="M272" s="24">
        <v>29.99</v>
      </c>
      <c r="N272">
        <f ca="1">IF(LEFT(tblSales[[#This Row],[Category]],1)="A",RANDBETWEEN(1,4),RANDBETWEEN(2,7))</f>
        <v>4</v>
      </c>
      <c r="O272" s="24">
        <f>IF(COUNTIF($A$2:A272,A272)=1,SUMIFS(tblSales[Revenue],tblSales[Order ID],tblSales[[#This Row],[Order ID]]),"")</f>
        <v>29.99</v>
      </c>
      <c r="P272" t="str">
        <f>TEXT(tblSales[[#This Row],[Date]],"ddd")</f>
        <v>Sat</v>
      </c>
      <c r="Q272">
        <f>1/COUNTIF(tblSales[Order ID],tblSales[[#This Row],[Order ID]])</f>
        <v>1</v>
      </c>
    </row>
    <row r="273" spans="1:17" x14ac:dyDescent="0.25">
      <c r="A273">
        <v>202011</v>
      </c>
      <c r="B273" s="5">
        <v>45492</v>
      </c>
      <c r="C273">
        <v>118499</v>
      </c>
      <c r="D273">
        <v>200549</v>
      </c>
      <c r="E273" t="s">
        <v>95</v>
      </c>
      <c r="F273" t="s">
        <v>94</v>
      </c>
      <c r="G273">
        <v>1</v>
      </c>
      <c r="H273" s="22">
        <v>18.989999999999998</v>
      </c>
      <c r="I273" t="s">
        <v>93</v>
      </c>
      <c r="J273" t="s">
        <v>6</v>
      </c>
      <c r="K273" s="23" t="s">
        <v>6</v>
      </c>
      <c r="L273" s="22">
        <v>0</v>
      </c>
      <c r="M273" s="24">
        <v>18.989999999999998</v>
      </c>
      <c r="N273">
        <f ca="1">IF(LEFT(tblSales[[#This Row],[Category]],1)="A",RANDBETWEEN(1,4),RANDBETWEEN(2,7))</f>
        <v>1</v>
      </c>
      <c r="O273" s="24">
        <f>IF(COUNTIF($A$2:A273,A273)=1,SUMIFS(tblSales[Revenue],tblSales[Order ID],tblSales[[#This Row],[Order ID]]),"")</f>
        <v>4769.9299999999994</v>
      </c>
      <c r="P273" t="str">
        <f>TEXT(tblSales[[#This Row],[Date]],"ddd")</f>
        <v>Fri</v>
      </c>
      <c r="Q273">
        <f>1/COUNTIF(tblSales[Order ID],tblSales[[#This Row],[Order ID]])</f>
        <v>0.2</v>
      </c>
    </row>
    <row r="274" spans="1:17" x14ac:dyDescent="0.25">
      <c r="A274">
        <v>202011</v>
      </c>
      <c r="B274" s="5">
        <v>45492</v>
      </c>
      <c r="C274">
        <v>118499</v>
      </c>
      <c r="D274">
        <v>100256</v>
      </c>
      <c r="E274" t="s">
        <v>98</v>
      </c>
      <c r="F274" t="s">
        <v>54</v>
      </c>
      <c r="G274">
        <v>3</v>
      </c>
      <c r="H274" s="22">
        <v>1499</v>
      </c>
      <c r="I274" t="s">
        <v>93</v>
      </c>
      <c r="J274" t="s">
        <v>6</v>
      </c>
      <c r="K274" s="23" t="s">
        <v>6</v>
      </c>
      <c r="L274" s="22">
        <v>0</v>
      </c>
      <c r="M274" s="24">
        <v>4497</v>
      </c>
      <c r="N274">
        <f ca="1">IF(LEFT(tblSales[[#This Row],[Category]],1)="A",RANDBETWEEN(1,4),RANDBETWEEN(2,7))</f>
        <v>6</v>
      </c>
      <c r="O274" s="24" t="str">
        <f>IF(COUNTIF($A$2:A274,A274)=1,SUMIFS(tblSales[Revenue],tblSales[Order ID],tblSales[[#This Row],[Order ID]]),"")</f>
        <v/>
      </c>
      <c r="P274" t="str">
        <f>TEXT(tblSales[[#This Row],[Date]],"ddd")</f>
        <v>Fri</v>
      </c>
      <c r="Q274">
        <f>1/COUNTIF(tblSales[Order ID],tblSales[[#This Row],[Order ID]])</f>
        <v>0.2</v>
      </c>
    </row>
    <row r="275" spans="1:17" x14ac:dyDescent="0.25">
      <c r="A275">
        <v>202011</v>
      </c>
      <c r="B275" s="5">
        <v>45492</v>
      </c>
      <c r="C275">
        <v>118499</v>
      </c>
      <c r="D275">
        <v>200559</v>
      </c>
      <c r="E275" t="s">
        <v>95</v>
      </c>
      <c r="F275" t="s">
        <v>97</v>
      </c>
      <c r="G275">
        <v>3</v>
      </c>
      <c r="H275" s="22">
        <v>59.99</v>
      </c>
      <c r="I275" t="s">
        <v>93</v>
      </c>
      <c r="J275" t="s">
        <v>6</v>
      </c>
      <c r="K275" s="23" t="s">
        <v>6</v>
      </c>
      <c r="L275" s="22">
        <v>0</v>
      </c>
      <c r="M275" s="24">
        <v>179.97</v>
      </c>
      <c r="N275">
        <f ca="1">IF(LEFT(tblSales[[#This Row],[Category]],1)="A",RANDBETWEEN(1,4),RANDBETWEEN(2,7))</f>
        <v>4</v>
      </c>
      <c r="O275" s="24" t="str">
        <f>IF(COUNTIF($A$2:A275,A275)=1,SUMIFS(tblSales[Revenue],tblSales[Order ID],tblSales[[#This Row],[Order ID]]),"")</f>
        <v/>
      </c>
      <c r="P275" t="str">
        <f>TEXT(tblSales[[#This Row],[Date]],"ddd")</f>
        <v>Fri</v>
      </c>
      <c r="Q275">
        <f>1/COUNTIF(tblSales[Order ID],tblSales[[#This Row],[Order ID]])</f>
        <v>0.2</v>
      </c>
    </row>
    <row r="276" spans="1:17" x14ac:dyDescent="0.25">
      <c r="A276">
        <v>202011</v>
      </c>
      <c r="B276" s="5">
        <v>45492</v>
      </c>
      <c r="C276">
        <v>118499</v>
      </c>
      <c r="D276">
        <v>300191</v>
      </c>
      <c r="E276" t="s">
        <v>92</v>
      </c>
      <c r="F276" t="s">
        <v>103</v>
      </c>
      <c r="G276">
        <v>2</v>
      </c>
      <c r="H276" s="22">
        <v>21.99</v>
      </c>
      <c r="I276" t="s">
        <v>93</v>
      </c>
      <c r="J276" t="s">
        <v>6</v>
      </c>
      <c r="K276" s="23" t="s">
        <v>6</v>
      </c>
      <c r="L276" s="22">
        <v>0</v>
      </c>
      <c r="M276" s="24">
        <v>43.98</v>
      </c>
      <c r="N276">
        <f ca="1">IF(LEFT(tblSales[[#This Row],[Category]],1)="A",RANDBETWEEN(1,4),RANDBETWEEN(2,7))</f>
        <v>1</v>
      </c>
      <c r="O276" s="24" t="str">
        <f>IF(COUNTIF($A$2:A276,A276)=1,SUMIFS(tblSales[Revenue],tblSales[Order ID],tblSales[[#This Row],[Order ID]]),"")</f>
        <v/>
      </c>
      <c r="P276" t="str">
        <f>TEXT(tblSales[[#This Row],[Date]],"ddd")</f>
        <v>Fri</v>
      </c>
      <c r="Q276">
        <f>1/COUNTIF(tblSales[Order ID],tblSales[[#This Row],[Order ID]])</f>
        <v>0.2</v>
      </c>
    </row>
    <row r="277" spans="1:17" x14ac:dyDescent="0.25">
      <c r="A277">
        <v>202011</v>
      </c>
      <c r="B277" s="5">
        <v>45492</v>
      </c>
      <c r="C277">
        <v>118499</v>
      </c>
      <c r="D277">
        <v>300185</v>
      </c>
      <c r="E277" t="s">
        <v>92</v>
      </c>
      <c r="F277" t="s">
        <v>101</v>
      </c>
      <c r="G277">
        <v>1</v>
      </c>
      <c r="H277" s="22">
        <v>29.99</v>
      </c>
      <c r="I277" t="s">
        <v>93</v>
      </c>
      <c r="J277" t="s">
        <v>6</v>
      </c>
      <c r="K277" s="23" t="s">
        <v>6</v>
      </c>
      <c r="L277" s="22">
        <v>0</v>
      </c>
      <c r="M277" s="24">
        <v>29.99</v>
      </c>
      <c r="N277">
        <f ca="1">IF(LEFT(tblSales[[#This Row],[Category]],1)="A",RANDBETWEEN(1,4),RANDBETWEEN(2,7))</f>
        <v>2</v>
      </c>
      <c r="O277" s="24" t="str">
        <f>IF(COUNTIF($A$2:A277,A277)=1,SUMIFS(tblSales[Revenue],tblSales[Order ID],tblSales[[#This Row],[Order ID]]),"")</f>
        <v/>
      </c>
      <c r="P277" t="str">
        <f>TEXT(tblSales[[#This Row],[Date]],"ddd")</f>
        <v>Fri</v>
      </c>
      <c r="Q277">
        <f>1/COUNTIF(tblSales[Order ID],tblSales[[#This Row],[Order ID]])</f>
        <v>0.2</v>
      </c>
    </row>
    <row r="278" spans="1:17" x14ac:dyDescent="0.25">
      <c r="A278">
        <v>202012</v>
      </c>
      <c r="B278" s="5">
        <v>45483</v>
      </c>
      <c r="C278">
        <v>110200</v>
      </c>
      <c r="D278">
        <v>100252</v>
      </c>
      <c r="E278" t="s">
        <v>98</v>
      </c>
      <c r="F278" t="s">
        <v>33</v>
      </c>
      <c r="G278">
        <v>2</v>
      </c>
      <c r="H278" s="22">
        <v>449</v>
      </c>
      <c r="I278" t="s">
        <v>93</v>
      </c>
      <c r="J278" t="s">
        <v>6</v>
      </c>
      <c r="K278" s="23" t="s">
        <v>6</v>
      </c>
      <c r="L278" s="22">
        <v>0</v>
      </c>
      <c r="M278" s="24">
        <v>898</v>
      </c>
      <c r="N278">
        <f ca="1">IF(LEFT(tblSales[[#This Row],[Category]],1)="A",RANDBETWEEN(1,4),RANDBETWEEN(2,7))</f>
        <v>5</v>
      </c>
      <c r="O278" s="24">
        <f>IF(COUNTIF($A$2:A278,A278)=1,SUMIFS(tblSales[Revenue],tblSales[Order ID],tblSales[[#This Row],[Order ID]]),"")</f>
        <v>898</v>
      </c>
      <c r="P278" t="str">
        <f>TEXT(tblSales[[#This Row],[Date]],"ddd")</f>
        <v>Wed</v>
      </c>
      <c r="Q278">
        <f>1/COUNTIF(tblSales[Order ID],tblSales[[#This Row],[Order ID]])</f>
        <v>1</v>
      </c>
    </row>
    <row r="279" spans="1:17" x14ac:dyDescent="0.25">
      <c r="A279">
        <v>202013</v>
      </c>
      <c r="B279" s="5">
        <v>45493</v>
      </c>
      <c r="C279">
        <v>110999</v>
      </c>
      <c r="D279">
        <v>200549</v>
      </c>
      <c r="E279" t="s">
        <v>95</v>
      </c>
      <c r="F279" t="s">
        <v>94</v>
      </c>
      <c r="G279">
        <v>1</v>
      </c>
      <c r="H279" s="22">
        <v>18.989999999999998</v>
      </c>
      <c r="I279" t="s">
        <v>93</v>
      </c>
      <c r="J279" t="s">
        <v>6</v>
      </c>
      <c r="K279" s="23" t="s">
        <v>6</v>
      </c>
      <c r="L279" s="22">
        <v>0</v>
      </c>
      <c r="M279" s="24">
        <v>18.989999999999998</v>
      </c>
      <c r="N279">
        <f ca="1">IF(LEFT(tblSales[[#This Row],[Category]],1)="A",RANDBETWEEN(1,4),RANDBETWEEN(2,7))</f>
        <v>2</v>
      </c>
      <c r="O279" s="24">
        <f>IF(COUNTIF($A$2:A279,A279)=1,SUMIFS(tblSales[Revenue],tblSales[Order ID],tblSales[[#This Row],[Order ID]]),"")</f>
        <v>376.92</v>
      </c>
      <c r="P279" t="str">
        <f>TEXT(tblSales[[#This Row],[Date]],"ddd")</f>
        <v>Sat</v>
      </c>
      <c r="Q279">
        <f>1/COUNTIF(tblSales[Order ID],tblSales[[#This Row],[Order ID]])</f>
        <v>0.25</v>
      </c>
    </row>
    <row r="280" spans="1:17" x14ac:dyDescent="0.25">
      <c r="A280">
        <v>202013</v>
      </c>
      <c r="B280" s="5">
        <v>45493</v>
      </c>
      <c r="C280">
        <v>110999</v>
      </c>
      <c r="D280">
        <v>200556</v>
      </c>
      <c r="E280" t="s">
        <v>95</v>
      </c>
      <c r="F280" t="s">
        <v>96</v>
      </c>
      <c r="G280">
        <v>4</v>
      </c>
      <c r="H280" s="22">
        <v>64.989999999999995</v>
      </c>
      <c r="I280" t="s">
        <v>93</v>
      </c>
      <c r="J280" t="s">
        <v>6</v>
      </c>
      <c r="K280" s="23" t="s">
        <v>6</v>
      </c>
      <c r="L280" s="22">
        <v>0</v>
      </c>
      <c r="M280" s="24">
        <v>259.95999999999998</v>
      </c>
      <c r="N280">
        <f ca="1">IF(LEFT(tblSales[[#This Row],[Category]],1)="A",RANDBETWEEN(1,4),RANDBETWEEN(2,7))</f>
        <v>4</v>
      </c>
      <c r="O280" s="24" t="str">
        <f>IF(COUNTIF($A$2:A280,A280)=1,SUMIFS(tblSales[Revenue],tblSales[Order ID],tblSales[[#This Row],[Order ID]]),"")</f>
        <v/>
      </c>
      <c r="P280" t="str">
        <f>TEXT(tblSales[[#This Row],[Date]],"ddd")</f>
        <v>Sat</v>
      </c>
      <c r="Q280">
        <f>1/COUNTIF(tblSales[Order ID],tblSales[[#This Row],[Order ID]])</f>
        <v>0.25</v>
      </c>
    </row>
    <row r="281" spans="1:17" x14ac:dyDescent="0.25">
      <c r="A281">
        <v>202013</v>
      </c>
      <c r="B281" s="5">
        <v>45493</v>
      </c>
      <c r="C281">
        <v>110999</v>
      </c>
      <c r="D281">
        <v>200549</v>
      </c>
      <c r="E281" t="s">
        <v>95</v>
      </c>
      <c r="F281" t="s">
        <v>94</v>
      </c>
      <c r="G281">
        <v>2</v>
      </c>
      <c r="H281" s="22">
        <v>18.989999999999998</v>
      </c>
      <c r="I281" t="s">
        <v>93</v>
      </c>
      <c r="J281" t="s">
        <v>6</v>
      </c>
      <c r="K281" s="23" t="s">
        <v>6</v>
      </c>
      <c r="L281" s="22">
        <v>0</v>
      </c>
      <c r="M281" s="24">
        <v>37.979999999999997</v>
      </c>
      <c r="N281">
        <f ca="1">IF(LEFT(tblSales[[#This Row],[Category]],1)="A",RANDBETWEEN(1,4),RANDBETWEEN(2,7))</f>
        <v>3</v>
      </c>
      <c r="O281" s="24" t="str">
        <f>IF(COUNTIF($A$2:A281,A281)=1,SUMIFS(tblSales[Revenue],tblSales[Order ID],tblSales[[#This Row],[Order ID]]),"")</f>
        <v/>
      </c>
      <c r="P281" t="str">
        <f>TEXT(tblSales[[#This Row],[Date]],"ddd")</f>
        <v>Sat</v>
      </c>
      <c r="Q281">
        <f>1/COUNTIF(tblSales[Order ID],tblSales[[#This Row],[Order ID]])</f>
        <v>0.25</v>
      </c>
    </row>
    <row r="282" spans="1:17" x14ac:dyDescent="0.25">
      <c r="A282">
        <v>202013</v>
      </c>
      <c r="B282" s="5">
        <v>45493</v>
      </c>
      <c r="C282">
        <v>110999</v>
      </c>
      <c r="D282">
        <v>200559</v>
      </c>
      <c r="E282" t="s">
        <v>95</v>
      </c>
      <c r="F282" t="s">
        <v>97</v>
      </c>
      <c r="G282">
        <v>1</v>
      </c>
      <c r="H282" s="22">
        <v>59.99</v>
      </c>
      <c r="I282" t="s">
        <v>93</v>
      </c>
      <c r="J282" t="s">
        <v>6</v>
      </c>
      <c r="K282" s="23" t="s">
        <v>6</v>
      </c>
      <c r="L282" s="22">
        <v>0</v>
      </c>
      <c r="M282" s="24">
        <v>59.99</v>
      </c>
      <c r="N282">
        <f ca="1">IF(LEFT(tblSales[[#This Row],[Category]],1)="A",RANDBETWEEN(1,4),RANDBETWEEN(2,7))</f>
        <v>2</v>
      </c>
      <c r="O282" s="24" t="str">
        <f>IF(COUNTIF($A$2:A282,A282)=1,SUMIFS(tblSales[Revenue],tblSales[Order ID],tblSales[[#This Row],[Order ID]]),"")</f>
        <v/>
      </c>
      <c r="P282" t="str">
        <f>TEXT(tblSales[[#This Row],[Date]],"ddd")</f>
        <v>Sat</v>
      </c>
      <c r="Q282">
        <f>1/COUNTIF(tblSales[Order ID],tblSales[[#This Row],[Order ID]])</f>
        <v>0.25</v>
      </c>
    </row>
    <row r="283" spans="1:17" x14ac:dyDescent="0.25">
      <c r="A283">
        <v>202014</v>
      </c>
      <c r="B283" s="5">
        <v>45492</v>
      </c>
      <c r="C283">
        <v>113319</v>
      </c>
      <c r="D283">
        <v>200557</v>
      </c>
      <c r="E283" t="s">
        <v>95</v>
      </c>
      <c r="F283" t="s">
        <v>106</v>
      </c>
      <c r="G283">
        <v>1</v>
      </c>
      <c r="H283" s="22">
        <v>129.99</v>
      </c>
      <c r="I283" t="s">
        <v>93</v>
      </c>
      <c r="J283" t="s">
        <v>6</v>
      </c>
      <c r="K283" s="23" t="s">
        <v>6</v>
      </c>
      <c r="L283" s="22">
        <v>0</v>
      </c>
      <c r="M283" s="24">
        <v>129.99</v>
      </c>
      <c r="N283">
        <f ca="1">IF(LEFT(tblSales[[#This Row],[Category]],1)="A",RANDBETWEEN(1,4),RANDBETWEEN(2,7))</f>
        <v>1</v>
      </c>
      <c r="O283" s="24">
        <f>IF(COUNTIF($A$2:A283,A283)=1,SUMIFS(tblSales[Revenue],tblSales[Order ID],tblSales[[#This Row],[Order ID]]),"")</f>
        <v>702.96</v>
      </c>
      <c r="P283" t="str">
        <f>TEXT(tblSales[[#This Row],[Date]],"ddd")</f>
        <v>Fri</v>
      </c>
      <c r="Q283">
        <f>1/COUNTIF(tblSales[Order ID],tblSales[[#This Row],[Order ID]])</f>
        <v>0.33333333333333331</v>
      </c>
    </row>
    <row r="284" spans="1:17" x14ac:dyDescent="0.25">
      <c r="A284">
        <v>202014</v>
      </c>
      <c r="B284" s="5">
        <v>45492</v>
      </c>
      <c r="C284">
        <v>113319</v>
      </c>
      <c r="D284">
        <v>100250</v>
      </c>
      <c r="E284" t="s">
        <v>98</v>
      </c>
      <c r="F284" t="s">
        <v>51</v>
      </c>
      <c r="G284">
        <v>2</v>
      </c>
      <c r="H284" s="22">
        <v>189</v>
      </c>
      <c r="I284" t="s">
        <v>93</v>
      </c>
      <c r="J284" t="s">
        <v>6</v>
      </c>
      <c r="K284" s="23" t="s">
        <v>6</v>
      </c>
      <c r="L284" s="22">
        <v>0</v>
      </c>
      <c r="M284" s="24">
        <v>378</v>
      </c>
      <c r="N284">
        <f ca="1">IF(LEFT(tblSales[[#This Row],[Category]],1)="A",RANDBETWEEN(1,4),RANDBETWEEN(2,7))</f>
        <v>2</v>
      </c>
      <c r="O284" s="24" t="str">
        <f>IF(COUNTIF($A$2:A284,A284)=1,SUMIFS(tblSales[Revenue],tblSales[Order ID],tblSales[[#This Row],[Order ID]]),"")</f>
        <v/>
      </c>
      <c r="P284" t="str">
        <f>TEXT(tblSales[[#This Row],[Date]],"ddd")</f>
        <v>Fri</v>
      </c>
      <c r="Q284">
        <f>1/COUNTIF(tblSales[Order ID],tblSales[[#This Row],[Order ID]])</f>
        <v>0.33333333333333331</v>
      </c>
    </row>
    <row r="285" spans="1:17" x14ac:dyDescent="0.25">
      <c r="A285">
        <v>202014</v>
      </c>
      <c r="B285" s="5">
        <v>45492</v>
      </c>
      <c r="C285">
        <v>113319</v>
      </c>
      <c r="D285">
        <v>200556</v>
      </c>
      <c r="E285" t="s">
        <v>95</v>
      </c>
      <c r="F285" t="s">
        <v>96</v>
      </c>
      <c r="G285">
        <v>3</v>
      </c>
      <c r="H285" s="22">
        <v>64.989999999999995</v>
      </c>
      <c r="I285" t="s">
        <v>93</v>
      </c>
      <c r="J285" t="s">
        <v>6</v>
      </c>
      <c r="K285" s="23" t="s">
        <v>6</v>
      </c>
      <c r="L285" s="22">
        <v>0</v>
      </c>
      <c r="M285" s="24">
        <v>194.96999999999997</v>
      </c>
      <c r="N285">
        <f ca="1">IF(LEFT(tblSales[[#This Row],[Category]],1)="A",RANDBETWEEN(1,4),RANDBETWEEN(2,7))</f>
        <v>1</v>
      </c>
      <c r="O285" s="24" t="str">
        <f>IF(COUNTIF($A$2:A285,A285)=1,SUMIFS(tblSales[Revenue],tblSales[Order ID],tblSales[[#This Row],[Order ID]]),"")</f>
        <v/>
      </c>
      <c r="P285" t="str">
        <f>TEXT(tblSales[[#This Row],[Date]],"ddd")</f>
        <v>Fri</v>
      </c>
      <c r="Q285">
        <f>1/COUNTIF(tblSales[Order ID],tblSales[[#This Row],[Order ID]])</f>
        <v>0.33333333333333331</v>
      </c>
    </row>
    <row r="286" spans="1:17" x14ac:dyDescent="0.25">
      <c r="A286">
        <v>202015</v>
      </c>
      <c r="B286" s="5">
        <v>45493</v>
      </c>
      <c r="C286">
        <v>115740</v>
      </c>
      <c r="D286">
        <v>200548</v>
      </c>
      <c r="E286" t="s">
        <v>95</v>
      </c>
      <c r="F286" t="s">
        <v>111</v>
      </c>
      <c r="G286">
        <v>1</v>
      </c>
      <c r="H286" s="22">
        <v>29.99</v>
      </c>
      <c r="I286" t="s">
        <v>93</v>
      </c>
      <c r="J286" t="s">
        <v>6</v>
      </c>
      <c r="K286" s="23" t="s">
        <v>6</v>
      </c>
      <c r="L286" s="22">
        <v>0</v>
      </c>
      <c r="M286" s="24">
        <v>29.99</v>
      </c>
      <c r="N286">
        <f ca="1">IF(LEFT(tblSales[[#This Row],[Category]],1)="A",RANDBETWEEN(1,4),RANDBETWEEN(2,7))</f>
        <v>3</v>
      </c>
      <c r="O286" s="24">
        <f>IF(COUNTIF($A$2:A286,A286)=1,SUMIFS(tblSales[Revenue],tblSales[Order ID],tblSales[[#This Row],[Order ID]]),"")</f>
        <v>1083.98</v>
      </c>
      <c r="P286" t="str">
        <f>TEXT(tblSales[[#This Row],[Date]],"ddd")</f>
        <v>Sat</v>
      </c>
      <c r="Q286">
        <f>1/COUNTIF(tblSales[Order ID],tblSales[[#This Row],[Order ID]])</f>
        <v>0.16666666666666666</v>
      </c>
    </row>
    <row r="287" spans="1:17" x14ac:dyDescent="0.25">
      <c r="A287">
        <v>202015</v>
      </c>
      <c r="B287" s="5">
        <v>45493</v>
      </c>
      <c r="C287">
        <v>115740</v>
      </c>
      <c r="D287">
        <v>100250</v>
      </c>
      <c r="E287" t="s">
        <v>98</v>
      </c>
      <c r="F287" t="s">
        <v>51</v>
      </c>
      <c r="G287">
        <v>2</v>
      </c>
      <c r="H287" s="22">
        <v>189</v>
      </c>
      <c r="I287" t="s">
        <v>93</v>
      </c>
      <c r="J287" t="s">
        <v>6</v>
      </c>
      <c r="K287" s="23" t="s">
        <v>6</v>
      </c>
      <c r="L287" s="22">
        <v>0</v>
      </c>
      <c r="M287" s="24">
        <v>378</v>
      </c>
      <c r="N287">
        <f ca="1">IF(LEFT(tblSales[[#This Row],[Category]],1)="A",RANDBETWEEN(1,4),RANDBETWEEN(2,7))</f>
        <v>7</v>
      </c>
      <c r="O287" s="24" t="str">
        <f>IF(COUNTIF($A$2:A287,A287)=1,SUMIFS(tblSales[Revenue],tblSales[Order ID],tblSales[[#This Row],[Order ID]]),"")</f>
        <v/>
      </c>
      <c r="P287" t="str">
        <f>TEXT(tblSales[[#This Row],[Date]],"ddd")</f>
        <v>Sat</v>
      </c>
      <c r="Q287">
        <f>1/COUNTIF(tblSales[Order ID],tblSales[[#This Row],[Order ID]])</f>
        <v>0.16666666666666666</v>
      </c>
    </row>
    <row r="288" spans="1:17" x14ac:dyDescent="0.25">
      <c r="A288">
        <v>202015</v>
      </c>
      <c r="B288" s="5">
        <v>45493</v>
      </c>
      <c r="C288">
        <v>115740</v>
      </c>
      <c r="D288">
        <v>200549</v>
      </c>
      <c r="E288" t="s">
        <v>95</v>
      </c>
      <c r="F288" t="s">
        <v>94</v>
      </c>
      <c r="G288">
        <v>1</v>
      </c>
      <c r="H288" s="22">
        <v>18.989999999999998</v>
      </c>
      <c r="I288" t="s">
        <v>93</v>
      </c>
      <c r="J288" t="s">
        <v>6</v>
      </c>
      <c r="K288" s="23" t="s">
        <v>6</v>
      </c>
      <c r="L288" s="22">
        <v>0</v>
      </c>
      <c r="M288" s="24">
        <v>18.989999999999998</v>
      </c>
      <c r="N288">
        <f ca="1">IF(LEFT(tblSales[[#This Row],[Category]],1)="A",RANDBETWEEN(1,4),RANDBETWEEN(2,7))</f>
        <v>1</v>
      </c>
      <c r="O288" s="24" t="str">
        <f>IF(COUNTIF($A$2:A288,A288)=1,SUMIFS(tblSales[Revenue],tblSales[Order ID],tblSales[[#This Row],[Order ID]]),"")</f>
        <v/>
      </c>
      <c r="P288" t="str">
        <f>TEXT(tblSales[[#This Row],[Date]],"ddd")</f>
        <v>Sat</v>
      </c>
      <c r="Q288">
        <f>1/COUNTIF(tblSales[Order ID],tblSales[[#This Row],[Order ID]])</f>
        <v>0.16666666666666666</v>
      </c>
    </row>
    <row r="289" spans="1:17" x14ac:dyDescent="0.25">
      <c r="A289">
        <v>202015</v>
      </c>
      <c r="B289" s="5">
        <v>45493</v>
      </c>
      <c r="C289">
        <v>115740</v>
      </c>
      <c r="D289">
        <v>100253</v>
      </c>
      <c r="E289" t="s">
        <v>98</v>
      </c>
      <c r="F289" t="s">
        <v>48</v>
      </c>
      <c r="G289">
        <v>1</v>
      </c>
      <c r="H289" s="22">
        <v>279</v>
      </c>
      <c r="I289" t="s">
        <v>93</v>
      </c>
      <c r="J289" t="s">
        <v>6</v>
      </c>
      <c r="K289" s="23" t="s">
        <v>6</v>
      </c>
      <c r="L289" s="22">
        <v>0</v>
      </c>
      <c r="M289" s="24">
        <v>279</v>
      </c>
      <c r="N289">
        <f ca="1">IF(LEFT(tblSales[[#This Row],[Category]],1)="A",RANDBETWEEN(1,4),RANDBETWEEN(2,7))</f>
        <v>3</v>
      </c>
      <c r="O289" s="24" t="str">
        <f>IF(COUNTIF($A$2:A289,A289)=1,SUMIFS(tblSales[Revenue],tblSales[Order ID],tblSales[[#This Row],[Order ID]]),"")</f>
        <v/>
      </c>
      <c r="P289" t="str">
        <f>TEXT(tblSales[[#This Row],[Date]],"ddd")</f>
        <v>Sat</v>
      </c>
      <c r="Q289">
        <f>1/COUNTIF(tblSales[Order ID],tblSales[[#This Row],[Order ID]])</f>
        <v>0.16666666666666666</v>
      </c>
    </row>
    <row r="290" spans="1:17" x14ac:dyDescent="0.25">
      <c r="A290">
        <v>202015</v>
      </c>
      <c r="B290" s="5">
        <v>45493</v>
      </c>
      <c r="C290">
        <v>115740</v>
      </c>
      <c r="D290">
        <v>100250</v>
      </c>
      <c r="E290" t="s">
        <v>98</v>
      </c>
      <c r="F290" t="s">
        <v>51</v>
      </c>
      <c r="G290">
        <v>1</v>
      </c>
      <c r="H290" s="22">
        <v>189</v>
      </c>
      <c r="I290" t="s">
        <v>93</v>
      </c>
      <c r="J290" t="s">
        <v>6</v>
      </c>
      <c r="K290" s="23" t="s">
        <v>6</v>
      </c>
      <c r="L290" s="22">
        <v>0</v>
      </c>
      <c r="M290" s="24">
        <v>189</v>
      </c>
      <c r="N290">
        <f ca="1">IF(LEFT(tblSales[[#This Row],[Category]],1)="A",RANDBETWEEN(1,4),RANDBETWEEN(2,7))</f>
        <v>5</v>
      </c>
      <c r="O290" s="24" t="str">
        <f>IF(COUNTIF($A$2:A290,A290)=1,SUMIFS(tblSales[Revenue],tblSales[Order ID],tblSales[[#This Row],[Order ID]]),"")</f>
        <v/>
      </c>
      <c r="P290" t="str">
        <f>TEXT(tblSales[[#This Row],[Date]],"ddd")</f>
        <v>Sat</v>
      </c>
      <c r="Q290">
        <f>1/COUNTIF(tblSales[Order ID],tblSales[[#This Row],[Order ID]])</f>
        <v>0.16666666666666666</v>
      </c>
    </row>
    <row r="291" spans="1:17" x14ac:dyDescent="0.25">
      <c r="A291">
        <v>202015</v>
      </c>
      <c r="B291" s="5">
        <v>45493</v>
      </c>
      <c r="C291">
        <v>115740</v>
      </c>
      <c r="D291">
        <v>100250</v>
      </c>
      <c r="E291" t="s">
        <v>98</v>
      </c>
      <c r="F291" t="s">
        <v>51</v>
      </c>
      <c r="G291">
        <v>1</v>
      </c>
      <c r="H291" s="22">
        <v>189</v>
      </c>
      <c r="I291" t="s">
        <v>93</v>
      </c>
      <c r="J291" t="s">
        <v>6</v>
      </c>
      <c r="K291" s="23" t="s">
        <v>6</v>
      </c>
      <c r="L291" s="22">
        <v>0</v>
      </c>
      <c r="M291" s="24">
        <v>189</v>
      </c>
      <c r="N291">
        <f ca="1">IF(LEFT(tblSales[[#This Row],[Category]],1)="A",RANDBETWEEN(1,4),RANDBETWEEN(2,7))</f>
        <v>7</v>
      </c>
      <c r="O291" s="24" t="str">
        <f>IF(COUNTIF($A$2:A291,A291)=1,SUMIFS(tblSales[Revenue],tblSales[Order ID],tblSales[[#This Row],[Order ID]]),"")</f>
        <v/>
      </c>
      <c r="P291" t="str">
        <f>TEXT(tblSales[[#This Row],[Date]],"ddd")</f>
        <v>Sat</v>
      </c>
      <c r="Q291">
        <f>1/COUNTIF(tblSales[Order ID],tblSales[[#This Row],[Order ID]])</f>
        <v>0.16666666666666666</v>
      </c>
    </row>
    <row r="292" spans="1:17" x14ac:dyDescent="0.25">
      <c r="A292">
        <v>202016</v>
      </c>
      <c r="B292" s="5">
        <v>45490</v>
      </c>
      <c r="C292">
        <v>119017</v>
      </c>
      <c r="D292">
        <v>300185</v>
      </c>
      <c r="E292" t="s">
        <v>92</v>
      </c>
      <c r="F292" t="s">
        <v>101</v>
      </c>
      <c r="G292">
        <v>4</v>
      </c>
      <c r="H292" s="22">
        <v>29.99</v>
      </c>
      <c r="I292" t="s">
        <v>93</v>
      </c>
      <c r="J292" t="s">
        <v>6</v>
      </c>
      <c r="K292" s="23" t="s">
        <v>6</v>
      </c>
      <c r="L292" s="22">
        <v>0</v>
      </c>
      <c r="M292" s="24">
        <v>119.96</v>
      </c>
      <c r="N292">
        <f ca="1">IF(LEFT(tblSales[[#This Row],[Category]],1)="A",RANDBETWEEN(1,4),RANDBETWEEN(2,7))</f>
        <v>1</v>
      </c>
      <c r="O292" s="24">
        <f>IF(COUNTIF($A$2:A292,A292)=1,SUMIFS(tblSales[Revenue],tblSales[Order ID],tblSales[[#This Row],[Order ID]]),"")</f>
        <v>119.96</v>
      </c>
      <c r="P292" t="str">
        <f>TEXT(tblSales[[#This Row],[Date]],"ddd")</f>
        <v>Wed</v>
      </c>
      <c r="Q292">
        <f>1/COUNTIF(tblSales[Order ID],tblSales[[#This Row],[Order ID]])</f>
        <v>1</v>
      </c>
    </row>
    <row r="293" spans="1:17" x14ac:dyDescent="0.25">
      <c r="A293">
        <v>202017</v>
      </c>
      <c r="B293" s="5">
        <v>45483</v>
      </c>
      <c r="C293">
        <v>109729</v>
      </c>
      <c r="D293">
        <v>100250</v>
      </c>
      <c r="E293" t="s">
        <v>98</v>
      </c>
      <c r="F293" t="s">
        <v>51</v>
      </c>
      <c r="G293">
        <v>1</v>
      </c>
      <c r="H293" s="22">
        <v>189</v>
      </c>
      <c r="I293" t="s">
        <v>18</v>
      </c>
      <c r="J293" t="s">
        <v>99</v>
      </c>
      <c r="K293" s="23">
        <v>0.1</v>
      </c>
      <c r="L293" s="22">
        <v>18.900000000000002</v>
      </c>
      <c r="M293" s="24">
        <v>170.1</v>
      </c>
      <c r="N293">
        <f ca="1">IF(LEFT(tblSales[[#This Row],[Category]],1)="A",RANDBETWEEN(1,4),RANDBETWEEN(2,7))</f>
        <v>5</v>
      </c>
      <c r="O293" s="24">
        <f>IF(COUNTIF($A$2:A293,A293)=1,SUMIFS(tblSales[Revenue],tblSales[Order ID],tblSales[[#This Row],[Order ID]]),"")</f>
        <v>170.1</v>
      </c>
      <c r="P293" t="str">
        <f>TEXT(tblSales[[#This Row],[Date]],"ddd")</f>
        <v>Wed</v>
      </c>
      <c r="Q293">
        <f>1/COUNTIF(tblSales[Order ID],tblSales[[#This Row],[Order ID]])</f>
        <v>1</v>
      </c>
    </row>
    <row r="294" spans="1:17" x14ac:dyDescent="0.25">
      <c r="A294">
        <v>202018</v>
      </c>
      <c r="B294" s="5">
        <v>45490</v>
      </c>
      <c r="C294">
        <v>119071</v>
      </c>
      <c r="D294">
        <v>300191</v>
      </c>
      <c r="E294" t="s">
        <v>92</v>
      </c>
      <c r="F294" t="s">
        <v>103</v>
      </c>
      <c r="G294">
        <v>1</v>
      </c>
      <c r="H294" s="22">
        <v>21.99</v>
      </c>
      <c r="I294" t="s">
        <v>93</v>
      </c>
      <c r="J294" t="s">
        <v>6</v>
      </c>
      <c r="K294" s="23" t="s">
        <v>6</v>
      </c>
      <c r="L294" s="22">
        <v>0</v>
      </c>
      <c r="M294" s="24">
        <v>21.99</v>
      </c>
      <c r="N294">
        <f ca="1">IF(LEFT(tblSales[[#This Row],[Category]],1)="A",RANDBETWEEN(1,4),RANDBETWEEN(2,7))</f>
        <v>3</v>
      </c>
      <c r="O294" s="24">
        <f>IF(COUNTIF($A$2:A294,A294)=1,SUMIFS(tblSales[Revenue],tblSales[Order ID],tblSales[[#This Row],[Order ID]]),"")</f>
        <v>1666.93</v>
      </c>
      <c r="P294" t="str">
        <f>TEXT(tblSales[[#This Row],[Date]],"ddd")</f>
        <v>Wed</v>
      </c>
      <c r="Q294">
        <f>1/COUNTIF(tblSales[Order ID],tblSales[[#This Row],[Order ID]])</f>
        <v>0.25</v>
      </c>
    </row>
    <row r="295" spans="1:17" x14ac:dyDescent="0.25">
      <c r="A295">
        <v>202018</v>
      </c>
      <c r="B295" s="5">
        <v>45490</v>
      </c>
      <c r="C295">
        <v>119071</v>
      </c>
      <c r="D295">
        <v>100252</v>
      </c>
      <c r="E295" t="s">
        <v>98</v>
      </c>
      <c r="F295" t="s">
        <v>33</v>
      </c>
      <c r="G295">
        <v>3</v>
      </c>
      <c r="H295" s="22">
        <v>449</v>
      </c>
      <c r="I295" t="s">
        <v>93</v>
      </c>
      <c r="J295" t="s">
        <v>6</v>
      </c>
      <c r="K295" s="23" t="s">
        <v>6</v>
      </c>
      <c r="L295" s="22">
        <v>0</v>
      </c>
      <c r="M295" s="24">
        <v>1347</v>
      </c>
      <c r="N295">
        <f ca="1">IF(LEFT(tblSales[[#This Row],[Category]],1)="A",RANDBETWEEN(1,4),RANDBETWEEN(2,7))</f>
        <v>7</v>
      </c>
      <c r="O295" s="24" t="str">
        <f>IF(COUNTIF($A$2:A295,A295)=1,SUMIFS(tblSales[Revenue],tblSales[Order ID],tblSales[[#This Row],[Order ID]]),"")</f>
        <v/>
      </c>
      <c r="P295" t="str">
        <f>TEXT(tblSales[[#This Row],[Date]],"ddd")</f>
        <v>Wed</v>
      </c>
      <c r="Q295">
        <f>1/COUNTIF(tblSales[Order ID],tblSales[[#This Row],[Order ID]])</f>
        <v>0.25</v>
      </c>
    </row>
    <row r="296" spans="1:17" x14ac:dyDescent="0.25">
      <c r="A296">
        <v>202018</v>
      </c>
      <c r="B296" s="5">
        <v>45490</v>
      </c>
      <c r="C296">
        <v>119071</v>
      </c>
      <c r="D296">
        <v>200549</v>
      </c>
      <c r="E296" t="s">
        <v>95</v>
      </c>
      <c r="F296" t="s">
        <v>94</v>
      </c>
      <c r="G296">
        <v>2</v>
      </c>
      <c r="H296" s="22">
        <v>18.989999999999998</v>
      </c>
      <c r="I296" t="s">
        <v>93</v>
      </c>
      <c r="J296" t="s">
        <v>6</v>
      </c>
      <c r="K296" s="23" t="s">
        <v>6</v>
      </c>
      <c r="L296" s="22">
        <v>0</v>
      </c>
      <c r="M296" s="24">
        <v>37.979999999999997</v>
      </c>
      <c r="N296">
        <f ca="1">IF(LEFT(tblSales[[#This Row],[Category]],1)="A",RANDBETWEEN(1,4),RANDBETWEEN(2,7))</f>
        <v>2</v>
      </c>
      <c r="O296" s="24" t="str">
        <f>IF(COUNTIF($A$2:A296,A296)=1,SUMIFS(tblSales[Revenue],tblSales[Order ID],tblSales[[#This Row],[Order ID]]),"")</f>
        <v/>
      </c>
      <c r="P296" t="str">
        <f>TEXT(tblSales[[#This Row],[Date]],"ddd")</f>
        <v>Wed</v>
      </c>
      <c r="Q296">
        <f>1/COUNTIF(tblSales[Order ID],tblSales[[#This Row],[Order ID]])</f>
        <v>0.25</v>
      </c>
    </row>
    <row r="297" spans="1:17" x14ac:dyDescent="0.25">
      <c r="A297">
        <v>202018</v>
      </c>
      <c r="B297" s="5">
        <v>45490</v>
      </c>
      <c r="C297">
        <v>119071</v>
      </c>
      <c r="D297">
        <v>200556</v>
      </c>
      <c r="E297" t="s">
        <v>95</v>
      </c>
      <c r="F297" t="s">
        <v>96</v>
      </c>
      <c r="G297">
        <v>4</v>
      </c>
      <c r="H297" s="22">
        <v>64.989999999999995</v>
      </c>
      <c r="I297" t="s">
        <v>93</v>
      </c>
      <c r="J297" t="s">
        <v>6</v>
      </c>
      <c r="K297" s="23" t="s">
        <v>6</v>
      </c>
      <c r="L297" s="22">
        <v>0</v>
      </c>
      <c r="M297" s="24">
        <v>259.95999999999998</v>
      </c>
      <c r="N297">
        <f ca="1">IF(LEFT(tblSales[[#This Row],[Category]],1)="A",RANDBETWEEN(1,4),RANDBETWEEN(2,7))</f>
        <v>3</v>
      </c>
      <c r="O297" s="24" t="str">
        <f>IF(COUNTIF($A$2:A297,A297)=1,SUMIFS(tblSales[Revenue],tblSales[Order ID],tblSales[[#This Row],[Order ID]]),"")</f>
        <v/>
      </c>
      <c r="P297" t="str">
        <f>TEXT(tblSales[[#This Row],[Date]],"ddd")</f>
        <v>Wed</v>
      </c>
      <c r="Q297">
        <f>1/COUNTIF(tblSales[Order ID],tblSales[[#This Row],[Order ID]])</f>
        <v>0.25</v>
      </c>
    </row>
    <row r="298" spans="1:17" x14ac:dyDescent="0.25">
      <c r="A298">
        <v>202019</v>
      </c>
      <c r="B298" s="5">
        <v>45485</v>
      </c>
      <c r="C298">
        <v>106630</v>
      </c>
      <c r="D298">
        <v>200556</v>
      </c>
      <c r="E298" t="s">
        <v>95</v>
      </c>
      <c r="F298" t="s">
        <v>96</v>
      </c>
      <c r="G298">
        <v>4</v>
      </c>
      <c r="H298" s="22">
        <v>64.989999999999995</v>
      </c>
      <c r="I298" t="s">
        <v>93</v>
      </c>
      <c r="J298" t="s">
        <v>6</v>
      </c>
      <c r="K298" s="23" t="s">
        <v>6</v>
      </c>
      <c r="L298" s="22">
        <v>0</v>
      </c>
      <c r="M298" s="24">
        <v>259.95999999999998</v>
      </c>
      <c r="N298">
        <f ca="1">IF(LEFT(tblSales[[#This Row],[Category]],1)="A",RANDBETWEEN(1,4),RANDBETWEEN(2,7))</f>
        <v>1</v>
      </c>
      <c r="O298" s="24">
        <f>IF(COUNTIF($A$2:A298,A298)=1,SUMIFS(tblSales[Revenue],tblSales[Order ID],tblSales[[#This Row],[Order ID]]),"")</f>
        <v>259.95999999999998</v>
      </c>
      <c r="P298" t="str">
        <f>TEXT(tblSales[[#This Row],[Date]],"ddd")</f>
        <v>Fri</v>
      </c>
      <c r="Q298">
        <f>1/COUNTIF(tblSales[Order ID],tblSales[[#This Row],[Order ID]])</f>
        <v>1</v>
      </c>
    </row>
    <row r="299" spans="1:17" x14ac:dyDescent="0.25">
      <c r="A299">
        <v>202020</v>
      </c>
      <c r="B299" s="5">
        <v>45492</v>
      </c>
      <c r="C299">
        <v>111955</v>
      </c>
      <c r="D299">
        <v>200559</v>
      </c>
      <c r="E299" t="s">
        <v>95</v>
      </c>
      <c r="F299" t="s">
        <v>97</v>
      </c>
      <c r="G299">
        <v>2</v>
      </c>
      <c r="H299" s="22">
        <v>59.99</v>
      </c>
      <c r="I299" t="s">
        <v>93</v>
      </c>
      <c r="J299" t="s">
        <v>6</v>
      </c>
      <c r="K299" s="23" t="s">
        <v>6</v>
      </c>
      <c r="L299" s="22">
        <v>0</v>
      </c>
      <c r="M299" s="24">
        <v>119.98</v>
      </c>
      <c r="N299">
        <f ca="1">IF(LEFT(tblSales[[#This Row],[Category]],1)="A",RANDBETWEEN(1,4),RANDBETWEEN(2,7))</f>
        <v>4</v>
      </c>
      <c r="O299" s="24">
        <f>IF(COUNTIF($A$2:A299,A299)=1,SUMIFS(tblSales[Revenue],tblSales[Order ID],tblSales[[#This Row],[Order ID]]),"")</f>
        <v>119.98</v>
      </c>
      <c r="P299" t="str">
        <f>TEXT(tblSales[[#This Row],[Date]],"ddd")</f>
        <v>Fri</v>
      </c>
      <c r="Q299">
        <f>1/COUNTIF(tblSales[Order ID],tblSales[[#This Row],[Order ID]])</f>
        <v>1</v>
      </c>
    </row>
    <row r="300" spans="1:17" x14ac:dyDescent="0.25">
      <c r="A300">
        <v>202021</v>
      </c>
      <c r="B300" s="5">
        <v>45483</v>
      </c>
      <c r="C300">
        <v>122867</v>
      </c>
      <c r="D300">
        <v>200559</v>
      </c>
      <c r="E300" t="s">
        <v>95</v>
      </c>
      <c r="F300" t="s">
        <v>97</v>
      </c>
      <c r="G300">
        <v>1</v>
      </c>
      <c r="H300" s="22">
        <v>59.99</v>
      </c>
      <c r="I300" t="s">
        <v>93</v>
      </c>
      <c r="J300" t="s">
        <v>6</v>
      </c>
      <c r="K300" s="23" t="s">
        <v>6</v>
      </c>
      <c r="L300" s="22">
        <v>0</v>
      </c>
      <c r="M300" s="24">
        <v>59.99</v>
      </c>
      <c r="N300">
        <f ca="1">IF(LEFT(tblSales[[#This Row],[Category]],1)="A",RANDBETWEEN(1,4),RANDBETWEEN(2,7))</f>
        <v>2</v>
      </c>
      <c r="O300" s="24">
        <f>IF(COUNTIF($A$2:A300,A300)=1,SUMIFS(tblSales[Revenue],tblSales[Order ID],tblSales[[#This Row],[Order ID]]),"")</f>
        <v>59.99</v>
      </c>
      <c r="P300" t="str">
        <f>TEXT(tblSales[[#This Row],[Date]],"ddd")</f>
        <v>Wed</v>
      </c>
      <c r="Q300">
        <f>1/COUNTIF(tblSales[Order ID],tblSales[[#This Row],[Order ID]])</f>
        <v>1</v>
      </c>
    </row>
    <row r="301" spans="1:17" x14ac:dyDescent="0.25">
      <c r="A301">
        <v>202022</v>
      </c>
      <c r="B301" s="5">
        <v>45486</v>
      </c>
      <c r="C301">
        <v>124240</v>
      </c>
      <c r="D301">
        <v>100250</v>
      </c>
      <c r="E301" t="s">
        <v>98</v>
      </c>
      <c r="F301" t="s">
        <v>51</v>
      </c>
      <c r="G301">
        <v>1</v>
      </c>
      <c r="H301" s="22">
        <v>189</v>
      </c>
      <c r="I301" t="s">
        <v>93</v>
      </c>
      <c r="J301" t="s">
        <v>6</v>
      </c>
      <c r="K301" s="23" t="s">
        <v>6</v>
      </c>
      <c r="L301" s="22">
        <v>0</v>
      </c>
      <c r="M301" s="24">
        <v>189</v>
      </c>
      <c r="N301">
        <f ca="1">IF(LEFT(tblSales[[#This Row],[Category]],1)="A",RANDBETWEEN(1,4),RANDBETWEEN(2,7))</f>
        <v>2</v>
      </c>
      <c r="O301" s="24">
        <f>IF(COUNTIF($A$2:A301,A301)=1,SUMIFS(tblSales[Revenue],tblSales[Order ID],tblSales[[#This Row],[Order ID]]),"")</f>
        <v>189</v>
      </c>
      <c r="P301" t="str">
        <f>TEXT(tblSales[[#This Row],[Date]],"ddd")</f>
        <v>Sat</v>
      </c>
      <c r="Q301">
        <f>1/COUNTIF(tblSales[Order ID],tblSales[[#This Row],[Order ID]])</f>
        <v>1</v>
      </c>
    </row>
    <row r="302" spans="1:17" x14ac:dyDescent="0.25">
      <c r="A302">
        <v>202023</v>
      </c>
      <c r="B302" s="5">
        <v>45485</v>
      </c>
      <c r="C302">
        <v>131853</v>
      </c>
      <c r="D302">
        <v>100252</v>
      </c>
      <c r="E302" t="s">
        <v>98</v>
      </c>
      <c r="F302" t="s">
        <v>33</v>
      </c>
      <c r="G302">
        <v>4</v>
      </c>
      <c r="H302" s="22">
        <v>449</v>
      </c>
      <c r="I302" t="s">
        <v>18</v>
      </c>
      <c r="J302" t="s">
        <v>99</v>
      </c>
      <c r="K302" s="23">
        <v>0.1</v>
      </c>
      <c r="L302" s="22">
        <v>179.60000000000002</v>
      </c>
      <c r="M302" s="24">
        <v>1616.4</v>
      </c>
      <c r="N302">
        <f ca="1">IF(LEFT(tblSales[[#This Row],[Category]],1)="A",RANDBETWEEN(1,4),RANDBETWEEN(2,7))</f>
        <v>5</v>
      </c>
      <c r="O302" s="24">
        <f>IF(COUNTIF($A$2:A302,A302)=1,SUMIFS(tblSales[Revenue],tblSales[Order ID],tblSales[[#This Row],[Order ID]]),"")</f>
        <v>1616.4</v>
      </c>
      <c r="P302" t="str">
        <f>TEXT(tblSales[[#This Row],[Date]],"ddd")</f>
        <v>Fri</v>
      </c>
      <c r="Q302">
        <f>1/COUNTIF(tblSales[Order ID],tblSales[[#This Row],[Order ID]])</f>
        <v>1</v>
      </c>
    </row>
    <row r="303" spans="1:17" x14ac:dyDescent="0.25">
      <c r="A303">
        <v>202024</v>
      </c>
      <c r="B303" s="5">
        <v>45492</v>
      </c>
      <c r="C303">
        <v>106963</v>
      </c>
      <c r="D303">
        <v>100254</v>
      </c>
      <c r="E303" t="s">
        <v>98</v>
      </c>
      <c r="F303" t="s">
        <v>35</v>
      </c>
      <c r="G303">
        <v>3</v>
      </c>
      <c r="H303" s="22">
        <v>799</v>
      </c>
      <c r="I303" t="s">
        <v>93</v>
      </c>
      <c r="J303" t="s">
        <v>6</v>
      </c>
      <c r="K303" s="23" t="s">
        <v>6</v>
      </c>
      <c r="L303" s="22">
        <v>0</v>
      </c>
      <c r="M303" s="24">
        <v>2397</v>
      </c>
      <c r="N303">
        <f ca="1">IF(LEFT(tblSales[[#This Row],[Category]],1)="A",RANDBETWEEN(1,4),RANDBETWEEN(2,7))</f>
        <v>4</v>
      </c>
      <c r="O303" s="24">
        <f>IF(COUNTIF($A$2:A303,A303)=1,SUMIFS(tblSales[Revenue],tblSales[Order ID],tblSales[[#This Row],[Order ID]]),"")</f>
        <v>3150.9399999999996</v>
      </c>
      <c r="P303" t="str">
        <f>TEXT(tblSales[[#This Row],[Date]],"ddd")</f>
        <v>Fri</v>
      </c>
      <c r="Q303">
        <f>1/COUNTIF(tblSales[Order ID],tblSales[[#This Row],[Order ID]])</f>
        <v>0.25</v>
      </c>
    </row>
    <row r="304" spans="1:17" x14ac:dyDescent="0.25">
      <c r="A304">
        <v>202024</v>
      </c>
      <c r="B304" s="5">
        <v>45492</v>
      </c>
      <c r="C304">
        <v>106963</v>
      </c>
      <c r="D304">
        <v>300188</v>
      </c>
      <c r="E304" t="s">
        <v>92</v>
      </c>
      <c r="F304" t="s">
        <v>112</v>
      </c>
      <c r="G304">
        <v>5</v>
      </c>
      <c r="H304" s="22">
        <v>64.989999999999995</v>
      </c>
      <c r="I304" t="s">
        <v>93</v>
      </c>
      <c r="J304" t="s">
        <v>6</v>
      </c>
      <c r="K304" s="23" t="s">
        <v>6</v>
      </c>
      <c r="L304" s="22">
        <v>0</v>
      </c>
      <c r="M304" s="24">
        <v>324.95</v>
      </c>
      <c r="N304">
        <f ca="1">IF(LEFT(tblSales[[#This Row],[Category]],1)="A",RANDBETWEEN(1,4),RANDBETWEEN(2,7))</f>
        <v>3</v>
      </c>
      <c r="O304" s="24" t="str">
        <f>IF(COUNTIF($A$2:A304,A304)=1,SUMIFS(tblSales[Revenue],tblSales[Order ID],tblSales[[#This Row],[Order ID]]),"")</f>
        <v/>
      </c>
      <c r="P304" t="str">
        <f>TEXT(tblSales[[#This Row],[Date]],"ddd")</f>
        <v>Fri</v>
      </c>
      <c r="Q304">
        <f>1/COUNTIF(tblSales[Order ID],tblSales[[#This Row],[Order ID]])</f>
        <v>0.25</v>
      </c>
    </row>
    <row r="305" spans="1:17" x14ac:dyDescent="0.25">
      <c r="A305">
        <v>202024</v>
      </c>
      <c r="B305" s="5">
        <v>45492</v>
      </c>
      <c r="C305">
        <v>106963</v>
      </c>
      <c r="D305">
        <v>100251</v>
      </c>
      <c r="E305" t="s">
        <v>98</v>
      </c>
      <c r="F305" t="s">
        <v>30</v>
      </c>
      <c r="G305">
        <v>1</v>
      </c>
      <c r="H305" s="22">
        <v>399</v>
      </c>
      <c r="I305" t="s">
        <v>93</v>
      </c>
      <c r="J305" t="s">
        <v>6</v>
      </c>
      <c r="K305" s="23" t="s">
        <v>6</v>
      </c>
      <c r="L305" s="22">
        <v>0</v>
      </c>
      <c r="M305" s="24">
        <v>399</v>
      </c>
      <c r="N305">
        <f ca="1">IF(LEFT(tblSales[[#This Row],[Category]],1)="A",RANDBETWEEN(1,4),RANDBETWEEN(2,7))</f>
        <v>2</v>
      </c>
      <c r="O305" s="24" t="str">
        <f>IF(COUNTIF($A$2:A305,A305)=1,SUMIFS(tblSales[Revenue],tblSales[Order ID],tblSales[[#This Row],[Order ID]]),"")</f>
        <v/>
      </c>
      <c r="P305" t="str">
        <f>TEXT(tblSales[[#This Row],[Date]],"ddd")</f>
        <v>Fri</v>
      </c>
      <c r="Q305">
        <f>1/COUNTIF(tblSales[Order ID],tblSales[[#This Row],[Order ID]])</f>
        <v>0.25</v>
      </c>
    </row>
    <row r="306" spans="1:17" x14ac:dyDescent="0.25">
      <c r="A306">
        <v>202024</v>
      </c>
      <c r="B306" s="5">
        <v>45492</v>
      </c>
      <c r="C306">
        <v>106963</v>
      </c>
      <c r="D306">
        <v>300185</v>
      </c>
      <c r="E306" t="s">
        <v>92</v>
      </c>
      <c r="F306" t="s">
        <v>101</v>
      </c>
      <c r="G306">
        <v>1</v>
      </c>
      <c r="H306" s="22">
        <v>29.99</v>
      </c>
      <c r="I306" t="s">
        <v>93</v>
      </c>
      <c r="J306" t="s">
        <v>6</v>
      </c>
      <c r="K306" s="23" t="s">
        <v>6</v>
      </c>
      <c r="L306" s="22">
        <v>0</v>
      </c>
      <c r="M306" s="24">
        <v>29.99</v>
      </c>
      <c r="N306">
        <f ca="1">IF(LEFT(tblSales[[#This Row],[Category]],1)="A",RANDBETWEEN(1,4),RANDBETWEEN(2,7))</f>
        <v>3</v>
      </c>
      <c r="O306" s="24" t="str">
        <f>IF(COUNTIF($A$2:A306,A306)=1,SUMIFS(tblSales[Revenue],tblSales[Order ID],tblSales[[#This Row],[Order ID]]),"")</f>
        <v/>
      </c>
      <c r="P306" t="str">
        <f>TEXT(tblSales[[#This Row],[Date]],"ddd")</f>
        <v>Fri</v>
      </c>
      <c r="Q306">
        <f>1/COUNTIF(tblSales[Order ID],tblSales[[#This Row],[Order ID]])</f>
        <v>0.25</v>
      </c>
    </row>
    <row r="307" spans="1:17" x14ac:dyDescent="0.25">
      <c r="A307">
        <v>202025</v>
      </c>
      <c r="B307" s="5">
        <v>45487</v>
      </c>
      <c r="C307">
        <v>113697</v>
      </c>
      <c r="D307">
        <v>100248</v>
      </c>
      <c r="E307" t="s">
        <v>98</v>
      </c>
      <c r="F307" t="s">
        <v>37</v>
      </c>
      <c r="G307">
        <v>2</v>
      </c>
      <c r="H307" s="22">
        <v>199</v>
      </c>
      <c r="I307" t="s">
        <v>93</v>
      </c>
      <c r="J307" t="s">
        <v>6</v>
      </c>
      <c r="K307" s="23" t="s">
        <v>6</v>
      </c>
      <c r="L307" s="22">
        <v>0</v>
      </c>
      <c r="M307" s="24">
        <v>398</v>
      </c>
      <c r="N307">
        <f ca="1">IF(LEFT(tblSales[[#This Row],[Category]],1)="A",RANDBETWEEN(1,4),RANDBETWEEN(2,7))</f>
        <v>7</v>
      </c>
      <c r="O307" s="24">
        <f>IF(COUNTIF($A$2:A307,A307)=1,SUMIFS(tblSales[Revenue],tblSales[Order ID],tblSales[[#This Row],[Order ID]]),"")</f>
        <v>398</v>
      </c>
      <c r="P307" t="str">
        <f>TEXT(tblSales[[#This Row],[Date]],"ddd")</f>
        <v>Sun</v>
      </c>
      <c r="Q307">
        <f>1/COUNTIF(tblSales[Order ID],tblSales[[#This Row],[Order ID]])</f>
        <v>1</v>
      </c>
    </row>
    <row r="308" spans="1:17" x14ac:dyDescent="0.25">
      <c r="A308">
        <v>202026</v>
      </c>
      <c r="B308" s="5">
        <v>45485</v>
      </c>
      <c r="C308">
        <v>122862</v>
      </c>
      <c r="D308">
        <v>200554</v>
      </c>
      <c r="E308" t="s">
        <v>95</v>
      </c>
      <c r="F308" t="s">
        <v>100</v>
      </c>
      <c r="G308">
        <v>1</v>
      </c>
      <c r="H308" s="22">
        <v>67.989999999999995</v>
      </c>
      <c r="I308" t="s">
        <v>18</v>
      </c>
      <c r="J308" t="s">
        <v>116</v>
      </c>
      <c r="K308" s="23">
        <v>0.1</v>
      </c>
      <c r="L308" s="22">
        <v>6.7989999999999995</v>
      </c>
      <c r="M308" s="24">
        <v>61.190999999999995</v>
      </c>
      <c r="N308">
        <f ca="1">IF(LEFT(tblSales[[#This Row],[Category]],1)="A",RANDBETWEEN(1,4),RANDBETWEEN(2,7))</f>
        <v>1</v>
      </c>
      <c r="O308" s="24">
        <f>IF(COUNTIF($A$2:A308,A308)=1,SUMIFS(tblSales[Revenue],tblSales[Order ID],tblSales[[#This Row],[Order ID]]),"")</f>
        <v>78.281999999999996</v>
      </c>
      <c r="P308" t="str">
        <f>TEXT(tblSales[[#This Row],[Date]],"ddd")</f>
        <v>Fri</v>
      </c>
      <c r="Q308">
        <f>1/COUNTIF(tblSales[Order ID],tblSales[[#This Row],[Order ID]])</f>
        <v>0.5</v>
      </c>
    </row>
    <row r="309" spans="1:17" x14ac:dyDescent="0.25">
      <c r="A309">
        <v>202026</v>
      </c>
      <c r="B309" s="5">
        <v>45485</v>
      </c>
      <c r="C309">
        <v>122862</v>
      </c>
      <c r="D309">
        <v>200549</v>
      </c>
      <c r="E309" t="s">
        <v>95</v>
      </c>
      <c r="F309" t="s">
        <v>94</v>
      </c>
      <c r="G309">
        <v>1</v>
      </c>
      <c r="H309" s="22">
        <v>18.989999999999998</v>
      </c>
      <c r="I309" t="s">
        <v>18</v>
      </c>
      <c r="J309" t="s">
        <v>116</v>
      </c>
      <c r="K309" s="23">
        <v>0.1</v>
      </c>
      <c r="L309" s="22">
        <v>1.899</v>
      </c>
      <c r="M309" s="24">
        <v>17.090999999999998</v>
      </c>
      <c r="N309">
        <f ca="1">IF(LEFT(tblSales[[#This Row],[Category]],1)="A",RANDBETWEEN(1,4),RANDBETWEEN(2,7))</f>
        <v>4</v>
      </c>
      <c r="O309" s="24" t="str">
        <f>IF(COUNTIF($A$2:A309,A309)=1,SUMIFS(tblSales[Revenue],tblSales[Order ID],tblSales[[#This Row],[Order ID]]),"")</f>
        <v/>
      </c>
      <c r="P309" t="str">
        <f>TEXT(tblSales[[#This Row],[Date]],"ddd")</f>
        <v>Fri</v>
      </c>
      <c r="Q309">
        <f>1/COUNTIF(tblSales[Order ID],tblSales[[#This Row],[Order ID]])</f>
        <v>0.5</v>
      </c>
    </row>
    <row r="310" spans="1:17" x14ac:dyDescent="0.25">
      <c r="A310">
        <v>202027</v>
      </c>
      <c r="B310" s="5">
        <v>45490</v>
      </c>
      <c r="C310">
        <v>132016</v>
      </c>
      <c r="D310">
        <v>200550</v>
      </c>
      <c r="E310" t="s">
        <v>95</v>
      </c>
      <c r="F310" t="s">
        <v>109</v>
      </c>
      <c r="G310">
        <v>1</v>
      </c>
      <c r="H310" s="22">
        <v>15.99</v>
      </c>
      <c r="I310" t="s">
        <v>18</v>
      </c>
      <c r="J310" t="s">
        <v>99</v>
      </c>
      <c r="K310" s="23">
        <v>0.1</v>
      </c>
      <c r="L310" s="22">
        <v>1.5990000000000002</v>
      </c>
      <c r="M310" s="24">
        <v>14.391</v>
      </c>
      <c r="N310">
        <f ca="1">IF(LEFT(tblSales[[#This Row],[Category]],1)="A",RANDBETWEEN(1,4),RANDBETWEEN(2,7))</f>
        <v>3</v>
      </c>
      <c r="O310" s="24">
        <f>IF(COUNTIF($A$2:A310,A310)=1,SUMIFS(tblSales[Revenue],tblSales[Order ID],tblSales[[#This Row],[Order ID]]),"")</f>
        <v>916.11899999999991</v>
      </c>
      <c r="P310" t="str">
        <f>TEXT(tblSales[[#This Row],[Date]],"ddd")</f>
        <v>Wed</v>
      </c>
      <c r="Q310">
        <f>1/COUNTIF(tblSales[Order ID],tblSales[[#This Row],[Order ID]])</f>
        <v>0.2</v>
      </c>
    </row>
    <row r="311" spans="1:17" x14ac:dyDescent="0.25">
      <c r="A311">
        <v>202027</v>
      </c>
      <c r="B311" s="5">
        <v>45490</v>
      </c>
      <c r="C311">
        <v>132016</v>
      </c>
      <c r="D311">
        <v>300191</v>
      </c>
      <c r="E311" t="s">
        <v>92</v>
      </c>
      <c r="F311" t="s">
        <v>103</v>
      </c>
      <c r="G311">
        <v>3</v>
      </c>
      <c r="H311" s="22">
        <v>21.99</v>
      </c>
      <c r="I311" t="s">
        <v>18</v>
      </c>
      <c r="J311" t="s">
        <v>99</v>
      </c>
      <c r="K311" s="23">
        <v>0.1</v>
      </c>
      <c r="L311" s="22">
        <v>6.5970000000000004</v>
      </c>
      <c r="M311" s="24">
        <v>59.372999999999998</v>
      </c>
      <c r="N311">
        <f ca="1">IF(LEFT(tblSales[[#This Row],[Category]],1)="A",RANDBETWEEN(1,4),RANDBETWEEN(2,7))</f>
        <v>3</v>
      </c>
      <c r="O311" s="24" t="str">
        <f>IF(COUNTIF($A$2:A311,A311)=1,SUMIFS(tblSales[Revenue],tblSales[Order ID],tblSales[[#This Row],[Order ID]]),"")</f>
        <v/>
      </c>
      <c r="P311" t="str">
        <f>TEXT(tblSales[[#This Row],[Date]],"ddd")</f>
        <v>Wed</v>
      </c>
      <c r="Q311">
        <f>1/COUNTIF(tblSales[Order ID],tblSales[[#This Row],[Order ID]])</f>
        <v>0.2</v>
      </c>
    </row>
    <row r="312" spans="1:17" x14ac:dyDescent="0.25">
      <c r="A312">
        <v>202027</v>
      </c>
      <c r="B312" s="5">
        <v>45490</v>
      </c>
      <c r="C312">
        <v>132016</v>
      </c>
      <c r="D312">
        <v>300185</v>
      </c>
      <c r="E312" t="s">
        <v>92</v>
      </c>
      <c r="F312" t="s">
        <v>101</v>
      </c>
      <c r="G312">
        <v>4</v>
      </c>
      <c r="H312" s="22">
        <v>29.99</v>
      </c>
      <c r="I312" t="s">
        <v>18</v>
      </c>
      <c r="J312" t="s">
        <v>99</v>
      </c>
      <c r="K312" s="23">
        <v>0.1</v>
      </c>
      <c r="L312" s="22">
        <v>11.996</v>
      </c>
      <c r="M312" s="24">
        <v>107.964</v>
      </c>
      <c r="N312">
        <f ca="1">IF(LEFT(tblSales[[#This Row],[Category]],1)="A",RANDBETWEEN(1,4),RANDBETWEEN(2,7))</f>
        <v>4</v>
      </c>
      <c r="O312" s="24" t="str">
        <f>IF(COUNTIF($A$2:A312,A312)=1,SUMIFS(tblSales[Revenue],tblSales[Order ID],tblSales[[#This Row],[Order ID]]),"")</f>
        <v/>
      </c>
      <c r="P312" t="str">
        <f>TEXT(tblSales[[#This Row],[Date]],"ddd")</f>
        <v>Wed</v>
      </c>
      <c r="Q312">
        <f>1/COUNTIF(tblSales[Order ID],tblSales[[#This Row],[Order ID]])</f>
        <v>0.2</v>
      </c>
    </row>
    <row r="313" spans="1:17" x14ac:dyDescent="0.25">
      <c r="A313">
        <v>202027</v>
      </c>
      <c r="B313" s="5">
        <v>45490</v>
      </c>
      <c r="C313">
        <v>132016</v>
      </c>
      <c r="D313">
        <v>100250</v>
      </c>
      <c r="E313" t="s">
        <v>98</v>
      </c>
      <c r="F313" t="s">
        <v>51</v>
      </c>
      <c r="G313">
        <v>4</v>
      </c>
      <c r="H313" s="22">
        <v>189</v>
      </c>
      <c r="I313" t="s">
        <v>18</v>
      </c>
      <c r="J313" t="s">
        <v>99</v>
      </c>
      <c r="K313" s="23">
        <v>0.1</v>
      </c>
      <c r="L313" s="22">
        <v>75.600000000000009</v>
      </c>
      <c r="M313" s="24">
        <v>680.4</v>
      </c>
      <c r="N313">
        <f ca="1">IF(LEFT(tblSales[[#This Row],[Category]],1)="A",RANDBETWEEN(1,4),RANDBETWEEN(2,7))</f>
        <v>3</v>
      </c>
      <c r="O313" s="24" t="str">
        <f>IF(COUNTIF($A$2:A313,A313)=1,SUMIFS(tblSales[Revenue],tblSales[Order ID],tblSales[[#This Row],[Order ID]]),"")</f>
        <v/>
      </c>
      <c r="P313" t="str">
        <f>TEXT(tblSales[[#This Row],[Date]],"ddd")</f>
        <v>Wed</v>
      </c>
      <c r="Q313">
        <f>1/COUNTIF(tblSales[Order ID],tblSales[[#This Row],[Order ID]])</f>
        <v>0.2</v>
      </c>
    </row>
    <row r="314" spans="1:17" x14ac:dyDescent="0.25">
      <c r="A314">
        <v>202027</v>
      </c>
      <c r="B314" s="5">
        <v>45490</v>
      </c>
      <c r="C314">
        <v>132016</v>
      </c>
      <c r="D314">
        <v>200559</v>
      </c>
      <c r="E314" t="s">
        <v>95</v>
      </c>
      <c r="F314" t="s">
        <v>97</v>
      </c>
      <c r="G314">
        <v>1</v>
      </c>
      <c r="H314" s="22">
        <v>59.99</v>
      </c>
      <c r="I314" t="s">
        <v>18</v>
      </c>
      <c r="J314" t="s">
        <v>99</v>
      </c>
      <c r="K314" s="23">
        <v>0.1</v>
      </c>
      <c r="L314" s="22">
        <v>5.9990000000000006</v>
      </c>
      <c r="M314" s="24">
        <v>53.991</v>
      </c>
      <c r="N314">
        <f ca="1">IF(LEFT(tblSales[[#This Row],[Category]],1)="A",RANDBETWEEN(1,4),RANDBETWEEN(2,7))</f>
        <v>2</v>
      </c>
      <c r="O314" s="24" t="str">
        <f>IF(COUNTIF($A$2:A314,A314)=1,SUMIFS(tblSales[Revenue],tblSales[Order ID],tblSales[[#This Row],[Order ID]]),"")</f>
        <v/>
      </c>
      <c r="P314" t="str">
        <f>TEXT(tblSales[[#This Row],[Date]],"ddd")</f>
        <v>Wed</v>
      </c>
      <c r="Q314">
        <f>1/COUNTIF(tblSales[Order ID],tblSales[[#This Row],[Order ID]])</f>
        <v>0.2</v>
      </c>
    </row>
    <row r="315" spans="1:17" x14ac:dyDescent="0.25">
      <c r="A315">
        <v>202028</v>
      </c>
      <c r="B315" s="5">
        <v>45491</v>
      </c>
      <c r="C315">
        <v>117687</v>
      </c>
      <c r="D315">
        <v>200551</v>
      </c>
      <c r="E315" t="s">
        <v>95</v>
      </c>
      <c r="F315" t="s">
        <v>114</v>
      </c>
      <c r="G315">
        <v>1</v>
      </c>
      <c r="H315" s="22">
        <v>79.989999999999995</v>
      </c>
      <c r="I315" t="s">
        <v>93</v>
      </c>
      <c r="J315" t="s">
        <v>6</v>
      </c>
      <c r="K315" s="23" t="s">
        <v>6</v>
      </c>
      <c r="L315" s="22">
        <v>0</v>
      </c>
      <c r="M315" s="24">
        <v>79.989999999999995</v>
      </c>
      <c r="N315">
        <f ca="1">IF(LEFT(tblSales[[#This Row],[Category]],1)="A",RANDBETWEEN(1,4),RANDBETWEEN(2,7))</f>
        <v>2</v>
      </c>
      <c r="O315" s="24">
        <f>IF(COUNTIF($A$2:A315,A315)=1,SUMIFS(tblSales[Revenue],tblSales[Order ID],tblSales[[#This Row],[Order ID]]),"")</f>
        <v>79.989999999999995</v>
      </c>
      <c r="P315" t="str">
        <f>TEXT(tblSales[[#This Row],[Date]],"ddd")</f>
        <v>Thu</v>
      </c>
      <c r="Q315">
        <f>1/COUNTIF(tblSales[Order ID],tblSales[[#This Row],[Order ID]])</f>
        <v>1</v>
      </c>
    </row>
    <row r="316" spans="1:17" x14ac:dyDescent="0.25">
      <c r="A316">
        <v>202029</v>
      </c>
      <c r="B316" s="5">
        <v>45488</v>
      </c>
      <c r="C316">
        <v>129149</v>
      </c>
      <c r="D316">
        <v>300188</v>
      </c>
      <c r="E316" t="s">
        <v>92</v>
      </c>
      <c r="F316" t="s">
        <v>112</v>
      </c>
      <c r="G316">
        <v>1</v>
      </c>
      <c r="H316" s="22">
        <v>64.989999999999995</v>
      </c>
      <c r="I316" t="s">
        <v>93</v>
      </c>
      <c r="J316" t="s">
        <v>6</v>
      </c>
      <c r="K316" s="23" t="s">
        <v>6</v>
      </c>
      <c r="L316" s="22">
        <v>0</v>
      </c>
      <c r="M316" s="24">
        <v>64.989999999999995</v>
      </c>
      <c r="N316">
        <f ca="1">IF(LEFT(tblSales[[#This Row],[Category]],1)="A",RANDBETWEEN(1,4),RANDBETWEEN(2,7))</f>
        <v>2</v>
      </c>
      <c r="O316" s="24">
        <f>IF(COUNTIF($A$2:A316,A316)=1,SUMIFS(tblSales[Revenue],tblSales[Order ID],tblSales[[#This Row],[Order ID]]),"")</f>
        <v>64.989999999999995</v>
      </c>
      <c r="P316" t="str">
        <f>TEXT(tblSales[[#This Row],[Date]],"ddd")</f>
        <v>Mon</v>
      </c>
      <c r="Q316">
        <f>1/COUNTIF(tblSales[Order ID],tblSales[[#This Row],[Order ID]])</f>
        <v>1</v>
      </c>
    </row>
    <row r="317" spans="1:17" x14ac:dyDescent="0.25">
      <c r="A317">
        <v>202030</v>
      </c>
      <c r="B317" s="5">
        <v>45484</v>
      </c>
      <c r="C317">
        <v>122137</v>
      </c>
      <c r="D317">
        <v>100250</v>
      </c>
      <c r="E317" t="s">
        <v>98</v>
      </c>
      <c r="F317" t="s">
        <v>51</v>
      </c>
      <c r="G317">
        <v>4</v>
      </c>
      <c r="H317" s="22">
        <v>189</v>
      </c>
      <c r="I317" t="s">
        <v>93</v>
      </c>
      <c r="J317" t="s">
        <v>6</v>
      </c>
      <c r="K317" s="23" t="s">
        <v>6</v>
      </c>
      <c r="L317" s="22">
        <v>0</v>
      </c>
      <c r="M317" s="24">
        <v>756</v>
      </c>
      <c r="N317">
        <f ca="1">IF(LEFT(tblSales[[#This Row],[Category]],1)="A",RANDBETWEEN(1,4),RANDBETWEEN(2,7))</f>
        <v>4</v>
      </c>
      <c r="O317" s="24">
        <f>IF(COUNTIF($A$2:A317,A317)=1,SUMIFS(tblSales[Revenue],tblSales[Order ID],tblSales[[#This Row],[Order ID]]),"")</f>
        <v>756</v>
      </c>
      <c r="P317" t="str">
        <f>TEXT(tblSales[[#This Row],[Date]],"ddd")</f>
        <v>Thu</v>
      </c>
      <c r="Q317">
        <f>1/COUNTIF(tblSales[Order ID],tblSales[[#This Row],[Order ID]])</f>
        <v>1</v>
      </c>
    </row>
    <row r="318" spans="1:17" x14ac:dyDescent="0.25">
      <c r="A318">
        <v>202031</v>
      </c>
      <c r="B318" s="5">
        <v>45488</v>
      </c>
      <c r="C318">
        <v>123955</v>
      </c>
      <c r="D318">
        <v>300187</v>
      </c>
      <c r="E318" t="s">
        <v>92</v>
      </c>
      <c r="F318" t="s">
        <v>110</v>
      </c>
      <c r="G318">
        <v>2</v>
      </c>
      <c r="H318" s="22">
        <v>54.99</v>
      </c>
      <c r="I318" t="s">
        <v>93</v>
      </c>
      <c r="J318" t="s">
        <v>6</v>
      </c>
      <c r="K318" s="23" t="s">
        <v>6</v>
      </c>
      <c r="L318" s="22">
        <v>0</v>
      </c>
      <c r="M318" s="24">
        <v>109.98</v>
      </c>
      <c r="N318">
        <f ca="1">IF(LEFT(tblSales[[#This Row],[Category]],1)="A",RANDBETWEEN(1,4),RANDBETWEEN(2,7))</f>
        <v>3</v>
      </c>
      <c r="O318" s="24">
        <f>IF(COUNTIF($A$2:A318,A318)=1,SUMIFS(tblSales[Revenue],tblSales[Order ID],tblSales[[#This Row],[Order ID]]),"")</f>
        <v>109.98</v>
      </c>
      <c r="P318" t="str">
        <f>TEXT(tblSales[[#This Row],[Date]],"ddd")</f>
        <v>Mon</v>
      </c>
      <c r="Q318">
        <f>1/COUNTIF(tblSales[Order ID],tblSales[[#This Row],[Order ID]])</f>
        <v>1</v>
      </c>
    </row>
    <row r="319" spans="1:17" x14ac:dyDescent="0.25">
      <c r="A319">
        <v>202032</v>
      </c>
      <c r="B319" s="5">
        <v>45488</v>
      </c>
      <c r="C319">
        <v>109878</v>
      </c>
      <c r="D319">
        <v>100254</v>
      </c>
      <c r="E319" t="s">
        <v>98</v>
      </c>
      <c r="F319" t="s">
        <v>35</v>
      </c>
      <c r="G319">
        <v>3</v>
      </c>
      <c r="H319" s="22">
        <v>799</v>
      </c>
      <c r="I319" t="s">
        <v>93</v>
      </c>
      <c r="J319" t="s">
        <v>6</v>
      </c>
      <c r="K319" s="23" t="s">
        <v>6</v>
      </c>
      <c r="L319" s="22">
        <v>0</v>
      </c>
      <c r="M319" s="24">
        <v>2397</v>
      </c>
      <c r="N319">
        <f ca="1">IF(LEFT(tblSales[[#This Row],[Category]],1)="A",RANDBETWEEN(1,4),RANDBETWEEN(2,7))</f>
        <v>7</v>
      </c>
      <c r="O319" s="24">
        <f>IF(COUNTIF($A$2:A319,A319)=1,SUMIFS(tblSales[Revenue],tblSales[Order ID],tblSales[[#This Row],[Order ID]]),"")</f>
        <v>2764.9199999999996</v>
      </c>
      <c r="P319" t="str">
        <f>TEXT(tblSales[[#This Row],[Date]],"ddd")</f>
        <v>Mon</v>
      </c>
      <c r="Q319">
        <f>1/COUNTIF(tblSales[Order ID],tblSales[[#This Row],[Order ID]])</f>
        <v>0.25</v>
      </c>
    </row>
    <row r="320" spans="1:17" x14ac:dyDescent="0.25">
      <c r="A320">
        <v>202032</v>
      </c>
      <c r="B320" s="5">
        <v>45488</v>
      </c>
      <c r="C320">
        <v>109878</v>
      </c>
      <c r="D320">
        <v>200559</v>
      </c>
      <c r="E320" t="s">
        <v>95</v>
      </c>
      <c r="F320" t="s">
        <v>97</v>
      </c>
      <c r="G320">
        <v>3</v>
      </c>
      <c r="H320" s="22">
        <v>59.99</v>
      </c>
      <c r="I320" t="s">
        <v>93</v>
      </c>
      <c r="J320" t="s">
        <v>6</v>
      </c>
      <c r="K320" s="23" t="s">
        <v>6</v>
      </c>
      <c r="L320" s="22">
        <v>0</v>
      </c>
      <c r="M320" s="24">
        <v>179.97</v>
      </c>
      <c r="N320">
        <f ca="1">IF(LEFT(tblSales[[#This Row],[Category]],1)="A",RANDBETWEEN(1,4),RANDBETWEEN(2,7))</f>
        <v>4</v>
      </c>
      <c r="O320" s="24" t="str">
        <f>IF(COUNTIF($A$2:A320,A320)=1,SUMIFS(tblSales[Revenue],tblSales[Order ID],tblSales[[#This Row],[Order ID]]),"")</f>
        <v/>
      </c>
      <c r="P320" t="str">
        <f>TEXT(tblSales[[#This Row],[Date]],"ddd")</f>
        <v>Mon</v>
      </c>
      <c r="Q320">
        <f>1/COUNTIF(tblSales[Order ID],tblSales[[#This Row],[Order ID]])</f>
        <v>0.25</v>
      </c>
    </row>
    <row r="321" spans="1:17" x14ac:dyDescent="0.25">
      <c r="A321">
        <v>202032</v>
      </c>
      <c r="B321" s="5">
        <v>45488</v>
      </c>
      <c r="C321">
        <v>109878</v>
      </c>
      <c r="D321">
        <v>300185</v>
      </c>
      <c r="E321" t="s">
        <v>92</v>
      </c>
      <c r="F321" t="s">
        <v>101</v>
      </c>
      <c r="G321">
        <v>4</v>
      </c>
      <c r="H321" s="22">
        <v>29.99</v>
      </c>
      <c r="I321" t="s">
        <v>93</v>
      </c>
      <c r="J321" t="s">
        <v>6</v>
      </c>
      <c r="K321" s="23" t="s">
        <v>6</v>
      </c>
      <c r="L321" s="22">
        <v>0</v>
      </c>
      <c r="M321" s="24">
        <v>119.96</v>
      </c>
      <c r="N321">
        <f ca="1">IF(LEFT(tblSales[[#This Row],[Category]],1)="A",RANDBETWEEN(1,4),RANDBETWEEN(2,7))</f>
        <v>3</v>
      </c>
      <c r="O321" s="24" t="str">
        <f>IF(COUNTIF($A$2:A321,A321)=1,SUMIFS(tblSales[Revenue],tblSales[Order ID],tblSales[[#This Row],[Order ID]]),"")</f>
        <v/>
      </c>
      <c r="P321" t="str">
        <f>TEXT(tblSales[[#This Row],[Date]],"ddd")</f>
        <v>Mon</v>
      </c>
      <c r="Q321">
        <f>1/COUNTIF(tblSales[Order ID],tblSales[[#This Row],[Order ID]])</f>
        <v>0.25</v>
      </c>
    </row>
    <row r="322" spans="1:17" x14ac:dyDescent="0.25">
      <c r="A322">
        <v>202032</v>
      </c>
      <c r="B322" s="5">
        <v>45488</v>
      </c>
      <c r="C322">
        <v>109878</v>
      </c>
      <c r="D322">
        <v>200554</v>
      </c>
      <c r="E322" t="s">
        <v>95</v>
      </c>
      <c r="F322" t="s">
        <v>100</v>
      </c>
      <c r="G322">
        <v>1</v>
      </c>
      <c r="H322" s="22">
        <v>67.989999999999995</v>
      </c>
      <c r="I322" t="s">
        <v>93</v>
      </c>
      <c r="J322" t="s">
        <v>6</v>
      </c>
      <c r="K322" s="23" t="s">
        <v>6</v>
      </c>
      <c r="L322" s="22">
        <v>0</v>
      </c>
      <c r="M322" s="24">
        <v>67.989999999999995</v>
      </c>
      <c r="N322">
        <f ca="1">IF(LEFT(tblSales[[#This Row],[Category]],1)="A",RANDBETWEEN(1,4),RANDBETWEEN(2,7))</f>
        <v>1</v>
      </c>
      <c r="O322" s="24" t="str">
        <f>IF(COUNTIF($A$2:A322,A322)=1,SUMIFS(tblSales[Revenue],tblSales[Order ID],tblSales[[#This Row],[Order ID]]),"")</f>
        <v/>
      </c>
      <c r="P322" t="str">
        <f>TEXT(tblSales[[#This Row],[Date]],"ddd")</f>
        <v>Mon</v>
      </c>
      <c r="Q322">
        <f>1/COUNTIF(tblSales[Order ID],tblSales[[#This Row],[Order ID]])</f>
        <v>0.25</v>
      </c>
    </row>
    <row r="323" spans="1:17" x14ac:dyDescent="0.25">
      <c r="A323">
        <v>202033</v>
      </c>
      <c r="B323" s="5">
        <v>45488</v>
      </c>
      <c r="C323">
        <v>118997</v>
      </c>
      <c r="D323">
        <v>100252</v>
      </c>
      <c r="E323" t="s">
        <v>98</v>
      </c>
      <c r="F323" t="s">
        <v>33</v>
      </c>
      <c r="G323">
        <v>1</v>
      </c>
      <c r="H323" s="22">
        <v>449</v>
      </c>
      <c r="I323" t="s">
        <v>93</v>
      </c>
      <c r="J323" t="s">
        <v>6</v>
      </c>
      <c r="K323" s="23" t="s">
        <v>6</v>
      </c>
      <c r="L323" s="22">
        <v>0</v>
      </c>
      <c r="M323" s="24">
        <v>449</v>
      </c>
      <c r="N323">
        <f ca="1">IF(LEFT(tblSales[[#This Row],[Category]],1)="A",RANDBETWEEN(1,4),RANDBETWEEN(2,7))</f>
        <v>3</v>
      </c>
      <c r="O323" s="24">
        <f>IF(COUNTIF($A$2:A323,A323)=1,SUMIFS(tblSales[Revenue],tblSales[Order ID],tblSales[[#This Row],[Order ID]]),"")</f>
        <v>709.98</v>
      </c>
      <c r="P323" t="str">
        <f>TEXT(tblSales[[#This Row],[Date]],"ddd")</f>
        <v>Mon</v>
      </c>
      <c r="Q323">
        <f>1/COUNTIF(tblSales[Order ID],tblSales[[#This Row],[Order ID]])</f>
        <v>0.25</v>
      </c>
    </row>
    <row r="324" spans="1:17" x14ac:dyDescent="0.25">
      <c r="A324">
        <v>202033</v>
      </c>
      <c r="B324" s="5">
        <v>45488</v>
      </c>
      <c r="C324">
        <v>118997</v>
      </c>
      <c r="D324">
        <v>200555</v>
      </c>
      <c r="E324" t="s">
        <v>95</v>
      </c>
      <c r="F324" t="s">
        <v>115</v>
      </c>
      <c r="G324">
        <v>1</v>
      </c>
      <c r="H324" s="22">
        <v>39.99</v>
      </c>
      <c r="I324" t="s">
        <v>93</v>
      </c>
      <c r="J324" t="s">
        <v>6</v>
      </c>
      <c r="K324" s="23" t="s">
        <v>6</v>
      </c>
      <c r="L324" s="22">
        <v>0</v>
      </c>
      <c r="M324" s="24">
        <v>39.99</v>
      </c>
      <c r="N324">
        <f ca="1">IF(LEFT(tblSales[[#This Row],[Category]],1)="A",RANDBETWEEN(1,4),RANDBETWEEN(2,7))</f>
        <v>2</v>
      </c>
      <c r="O324" s="24" t="str">
        <f>IF(COUNTIF($A$2:A324,A324)=1,SUMIFS(tblSales[Revenue],tblSales[Order ID],tblSales[[#This Row],[Order ID]]),"")</f>
        <v/>
      </c>
      <c r="P324" t="str">
        <f>TEXT(tblSales[[#This Row],[Date]],"ddd")</f>
        <v>Mon</v>
      </c>
      <c r="Q324">
        <f>1/COUNTIF(tblSales[Order ID],tblSales[[#This Row],[Order ID]])</f>
        <v>0.25</v>
      </c>
    </row>
    <row r="325" spans="1:17" x14ac:dyDescent="0.25">
      <c r="A325">
        <v>202033</v>
      </c>
      <c r="B325" s="5">
        <v>45488</v>
      </c>
      <c r="C325">
        <v>118997</v>
      </c>
      <c r="D325">
        <v>300191</v>
      </c>
      <c r="E325" t="s">
        <v>92</v>
      </c>
      <c r="F325" t="s">
        <v>103</v>
      </c>
      <c r="G325">
        <v>1</v>
      </c>
      <c r="H325" s="22">
        <v>21.99</v>
      </c>
      <c r="I325" t="s">
        <v>93</v>
      </c>
      <c r="J325" t="s">
        <v>6</v>
      </c>
      <c r="K325" s="23" t="s">
        <v>6</v>
      </c>
      <c r="L325" s="22">
        <v>0</v>
      </c>
      <c r="M325" s="24">
        <v>21.99</v>
      </c>
      <c r="N325">
        <f ca="1">IF(LEFT(tblSales[[#This Row],[Category]],1)="A",RANDBETWEEN(1,4),RANDBETWEEN(2,7))</f>
        <v>2</v>
      </c>
      <c r="O325" s="24" t="str">
        <f>IF(COUNTIF($A$2:A325,A325)=1,SUMIFS(tblSales[Revenue],tblSales[Order ID],tblSales[[#This Row],[Order ID]]),"")</f>
        <v/>
      </c>
      <c r="P325" t="str">
        <f>TEXT(tblSales[[#This Row],[Date]],"ddd")</f>
        <v>Mon</v>
      </c>
      <c r="Q325">
        <f>1/COUNTIF(tblSales[Order ID],tblSales[[#This Row],[Order ID]])</f>
        <v>0.25</v>
      </c>
    </row>
    <row r="326" spans="1:17" x14ac:dyDescent="0.25">
      <c r="A326">
        <v>202033</v>
      </c>
      <c r="B326" s="5">
        <v>45488</v>
      </c>
      <c r="C326">
        <v>118997</v>
      </c>
      <c r="D326">
        <v>100248</v>
      </c>
      <c r="E326" t="s">
        <v>98</v>
      </c>
      <c r="F326" t="s">
        <v>37</v>
      </c>
      <c r="G326">
        <v>1</v>
      </c>
      <c r="H326" s="22">
        <v>199</v>
      </c>
      <c r="I326" t="s">
        <v>93</v>
      </c>
      <c r="J326" t="s">
        <v>6</v>
      </c>
      <c r="K326" s="23" t="s">
        <v>6</v>
      </c>
      <c r="L326" s="22">
        <v>0</v>
      </c>
      <c r="M326" s="24">
        <v>199</v>
      </c>
      <c r="N326">
        <f ca="1">IF(LEFT(tblSales[[#This Row],[Category]],1)="A",RANDBETWEEN(1,4),RANDBETWEEN(2,7))</f>
        <v>4</v>
      </c>
      <c r="O326" s="24" t="str">
        <f>IF(COUNTIF($A$2:A326,A326)=1,SUMIFS(tblSales[Revenue],tblSales[Order ID],tblSales[[#This Row],[Order ID]]),"")</f>
        <v/>
      </c>
      <c r="P326" t="str">
        <f>TEXT(tblSales[[#This Row],[Date]],"ddd")</f>
        <v>Mon</v>
      </c>
      <c r="Q326">
        <f>1/COUNTIF(tblSales[Order ID],tblSales[[#This Row],[Order ID]])</f>
        <v>0.25</v>
      </c>
    </row>
    <row r="327" spans="1:17" x14ac:dyDescent="0.25">
      <c r="A327">
        <v>202034</v>
      </c>
      <c r="B327" s="5">
        <v>45486</v>
      </c>
      <c r="C327">
        <v>120688</v>
      </c>
      <c r="D327">
        <v>200549</v>
      </c>
      <c r="E327" t="s">
        <v>95</v>
      </c>
      <c r="F327" t="s">
        <v>94</v>
      </c>
      <c r="G327">
        <v>2</v>
      </c>
      <c r="H327" s="22">
        <v>18.989999999999998</v>
      </c>
      <c r="I327" t="s">
        <v>93</v>
      </c>
      <c r="J327" t="s">
        <v>6</v>
      </c>
      <c r="K327" s="23" t="s">
        <v>6</v>
      </c>
      <c r="L327" s="22">
        <v>0</v>
      </c>
      <c r="M327" s="24">
        <v>37.979999999999997</v>
      </c>
      <c r="N327">
        <f ca="1">IF(LEFT(tblSales[[#This Row],[Category]],1)="A",RANDBETWEEN(1,4),RANDBETWEEN(2,7))</f>
        <v>4</v>
      </c>
      <c r="O327" s="24">
        <f>IF(COUNTIF($A$2:A327,A327)=1,SUMIFS(tblSales[Revenue],tblSales[Order ID],tblSales[[#This Row],[Order ID]]),"")</f>
        <v>37.979999999999997</v>
      </c>
      <c r="P327" t="str">
        <f>TEXT(tblSales[[#This Row],[Date]],"ddd")</f>
        <v>Sat</v>
      </c>
      <c r="Q327">
        <f>1/COUNTIF(tblSales[Order ID],tblSales[[#This Row],[Order ID]])</f>
        <v>1</v>
      </c>
    </row>
    <row r="328" spans="1:17" x14ac:dyDescent="0.25">
      <c r="A328">
        <v>202035</v>
      </c>
      <c r="B328" s="5">
        <v>45485</v>
      </c>
      <c r="C328">
        <v>117857</v>
      </c>
      <c r="D328">
        <v>200559</v>
      </c>
      <c r="E328" t="s">
        <v>95</v>
      </c>
      <c r="F328" t="s">
        <v>97</v>
      </c>
      <c r="G328">
        <v>4</v>
      </c>
      <c r="H328" s="22">
        <v>59.99</v>
      </c>
      <c r="I328" t="s">
        <v>93</v>
      </c>
      <c r="J328" t="s">
        <v>6</v>
      </c>
      <c r="K328" s="23" t="s">
        <v>6</v>
      </c>
      <c r="L328" s="22">
        <v>0</v>
      </c>
      <c r="M328" s="24">
        <v>239.96</v>
      </c>
      <c r="N328">
        <f ca="1">IF(LEFT(tblSales[[#This Row],[Category]],1)="A",RANDBETWEEN(1,4),RANDBETWEEN(2,7))</f>
        <v>4</v>
      </c>
      <c r="O328" s="24">
        <f>IF(COUNTIF($A$2:A328,A328)=1,SUMIFS(tblSales[Revenue],tblSales[Order ID],tblSales[[#This Row],[Order ID]]),"")</f>
        <v>315.92</v>
      </c>
      <c r="P328" t="str">
        <f>TEXT(tblSales[[#This Row],[Date]],"ddd")</f>
        <v>Fri</v>
      </c>
      <c r="Q328">
        <f>1/COUNTIF(tblSales[Order ID],tblSales[[#This Row],[Order ID]])</f>
        <v>0.5</v>
      </c>
    </row>
    <row r="329" spans="1:17" x14ac:dyDescent="0.25">
      <c r="A329">
        <v>202035</v>
      </c>
      <c r="B329" s="5">
        <v>45485</v>
      </c>
      <c r="C329">
        <v>117857</v>
      </c>
      <c r="D329">
        <v>200549</v>
      </c>
      <c r="E329" t="s">
        <v>95</v>
      </c>
      <c r="F329" t="s">
        <v>94</v>
      </c>
      <c r="G329">
        <v>4</v>
      </c>
      <c r="H329" s="22">
        <v>18.989999999999998</v>
      </c>
      <c r="I329" t="s">
        <v>93</v>
      </c>
      <c r="J329" t="s">
        <v>6</v>
      </c>
      <c r="K329" s="23" t="s">
        <v>6</v>
      </c>
      <c r="L329" s="22">
        <v>0</v>
      </c>
      <c r="M329" s="24">
        <v>75.959999999999994</v>
      </c>
      <c r="N329">
        <f ca="1">IF(LEFT(tblSales[[#This Row],[Category]],1)="A",RANDBETWEEN(1,4),RANDBETWEEN(2,7))</f>
        <v>3</v>
      </c>
      <c r="O329" s="24" t="str">
        <f>IF(COUNTIF($A$2:A329,A329)=1,SUMIFS(tblSales[Revenue],tblSales[Order ID],tblSales[[#This Row],[Order ID]]),"")</f>
        <v/>
      </c>
      <c r="P329" t="str">
        <f>TEXT(tblSales[[#This Row],[Date]],"ddd")</f>
        <v>Fri</v>
      </c>
      <c r="Q329">
        <f>1/COUNTIF(tblSales[Order ID],tblSales[[#This Row],[Order ID]])</f>
        <v>0.5</v>
      </c>
    </row>
    <row r="330" spans="1:17" x14ac:dyDescent="0.25">
      <c r="A330">
        <v>202036</v>
      </c>
      <c r="B330" s="5">
        <v>45486</v>
      </c>
      <c r="C330">
        <v>108874</v>
      </c>
      <c r="D330">
        <v>300191</v>
      </c>
      <c r="E330" t="s">
        <v>92</v>
      </c>
      <c r="F330" t="s">
        <v>103</v>
      </c>
      <c r="G330">
        <v>4</v>
      </c>
      <c r="H330" s="22">
        <v>21.99</v>
      </c>
      <c r="I330" t="s">
        <v>93</v>
      </c>
      <c r="J330" t="s">
        <v>6</v>
      </c>
      <c r="K330" s="23" t="s">
        <v>6</v>
      </c>
      <c r="L330" s="22">
        <v>0</v>
      </c>
      <c r="M330" s="24">
        <v>87.96</v>
      </c>
      <c r="N330">
        <f ca="1">IF(LEFT(tblSales[[#This Row],[Category]],1)="A",RANDBETWEEN(1,4),RANDBETWEEN(2,7))</f>
        <v>3</v>
      </c>
      <c r="O330" s="24">
        <f>IF(COUNTIF($A$2:A330,A330)=1,SUMIFS(tblSales[Revenue],tblSales[Order ID],tblSales[[#This Row],[Order ID]]),"")</f>
        <v>87.96</v>
      </c>
      <c r="P330" t="str">
        <f>TEXT(tblSales[[#This Row],[Date]],"ddd")</f>
        <v>Sat</v>
      </c>
      <c r="Q330">
        <f>1/COUNTIF(tblSales[Order ID],tblSales[[#This Row],[Order ID]])</f>
        <v>1</v>
      </c>
    </row>
    <row r="331" spans="1:17" x14ac:dyDescent="0.25">
      <c r="A331">
        <v>202037</v>
      </c>
      <c r="B331" s="5">
        <v>45493</v>
      </c>
      <c r="C331">
        <v>118762</v>
      </c>
      <c r="D331">
        <v>200552</v>
      </c>
      <c r="E331" t="s">
        <v>95</v>
      </c>
      <c r="F331" t="s">
        <v>108</v>
      </c>
      <c r="G331">
        <v>1</v>
      </c>
      <c r="H331" s="22">
        <v>49.99</v>
      </c>
      <c r="I331" t="s">
        <v>93</v>
      </c>
      <c r="J331" t="s">
        <v>6</v>
      </c>
      <c r="K331" s="23" t="s">
        <v>6</v>
      </c>
      <c r="L331" s="22">
        <v>0</v>
      </c>
      <c r="M331" s="24">
        <v>49.99</v>
      </c>
      <c r="N331">
        <f ca="1">IF(LEFT(tblSales[[#This Row],[Category]],1)="A",RANDBETWEEN(1,4),RANDBETWEEN(2,7))</f>
        <v>2</v>
      </c>
      <c r="O331" s="24">
        <f>IF(COUNTIF($A$2:A331,A331)=1,SUMIFS(tblSales[Revenue],tblSales[Order ID],tblSales[[#This Row],[Order ID]]),"")</f>
        <v>79.98</v>
      </c>
      <c r="P331" t="str">
        <f>TEXT(tblSales[[#This Row],[Date]],"ddd")</f>
        <v>Sat</v>
      </c>
      <c r="Q331">
        <f>1/COUNTIF(tblSales[Order ID],tblSales[[#This Row],[Order ID]])</f>
        <v>0.5</v>
      </c>
    </row>
    <row r="332" spans="1:17" x14ac:dyDescent="0.25">
      <c r="A332">
        <v>202037</v>
      </c>
      <c r="B332" s="5">
        <v>45493</v>
      </c>
      <c r="C332">
        <v>118762</v>
      </c>
      <c r="D332">
        <v>300185</v>
      </c>
      <c r="E332" t="s">
        <v>92</v>
      </c>
      <c r="F332" t="s">
        <v>101</v>
      </c>
      <c r="G332">
        <v>1</v>
      </c>
      <c r="H332" s="22">
        <v>29.99</v>
      </c>
      <c r="I332" t="s">
        <v>93</v>
      </c>
      <c r="J332" t="s">
        <v>6</v>
      </c>
      <c r="K332" s="23" t="s">
        <v>6</v>
      </c>
      <c r="L332" s="22">
        <v>0</v>
      </c>
      <c r="M332" s="24">
        <v>29.99</v>
      </c>
      <c r="N332">
        <f ca="1">IF(LEFT(tblSales[[#This Row],[Category]],1)="A",RANDBETWEEN(1,4),RANDBETWEEN(2,7))</f>
        <v>4</v>
      </c>
      <c r="O332" s="24" t="str">
        <f>IF(COUNTIF($A$2:A332,A332)=1,SUMIFS(tblSales[Revenue],tblSales[Order ID],tblSales[[#This Row],[Order ID]]),"")</f>
        <v/>
      </c>
      <c r="P332" t="str">
        <f>TEXT(tblSales[[#This Row],[Date]],"ddd")</f>
        <v>Sat</v>
      </c>
      <c r="Q332">
        <f>1/COUNTIF(tblSales[Order ID],tblSales[[#This Row],[Order ID]])</f>
        <v>0.5</v>
      </c>
    </row>
    <row r="333" spans="1:17" x14ac:dyDescent="0.25">
      <c r="A333">
        <v>202038</v>
      </c>
      <c r="B333" s="5">
        <v>45493</v>
      </c>
      <c r="C333">
        <v>123418</v>
      </c>
      <c r="D333">
        <v>300191</v>
      </c>
      <c r="E333" t="s">
        <v>92</v>
      </c>
      <c r="F333" t="s">
        <v>103</v>
      </c>
      <c r="G333">
        <v>2</v>
      </c>
      <c r="H333" s="22">
        <v>21.99</v>
      </c>
      <c r="I333" t="s">
        <v>93</v>
      </c>
      <c r="J333" t="s">
        <v>6</v>
      </c>
      <c r="K333" s="23" t="s">
        <v>6</v>
      </c>
      <c r="L333" s="22">
        <v>0</v>
      </c>
      <c r="M333" s="24">
        <v>43.98</v>
      </c>
      <c r="N333">
        <f ca="1">IF(LEFT(tblSales[[#This Row],[Category]],1)="A",RANDBETWEEN(1,4),RANDBETWEEN(2,7))</f>
        <v>4</v>
      </c>
      <c r="O333" s="24">
        <f>IF(COUNTIF($A$2:A333,A333)=1,SUMIFS(tblSales[Revenue],tblSales[Order ID],tblSales[[#This Row],[Order ID]]),"")</f>
        <v>43.98</v>
      </c>
      <c r="P333" t="str">
        <f>TEXT(tblSales[[#This Row],[Date]],"ddd")</f>
        <v>Sat</v>
      </c>
      <c r="Q333">
        <f>1/COUNTIF(tblSales[Order ID],tblSales[[#This Row],[Order ID]])</f>
        <v>1</v>
      </c>
    </row>
    <row r="334" spans="1:17" x14ac:dyDescent="0.25">
      <c r="A334">
        <v>202039</v>
      </c>
      <c r="B334" s="5">
        <v>45484</v>
      </c>
      <c r="C334">
        <v>115885</v>
      </c>
      <c r="D334">
        <v>100250</v>
      </c>
      <c r="E334" t="s">
        <v>98</v>
      </c>
      <c r="F334" t="s">
        <v>51</v>
      </c>
      <c r="G334">
        <v>2</v>
      </c>
      <c r="H334" s="22">
        <v>189</v>
      </c>
      <c r="I334" t="s">
        <v>93</v>
      </c>
      <c r="J334" t="s">
        <v>6</v>
      </c>
      <c r="K334" s="23" t="s">
        <v>6</v>
      </c>
      <c r="L334" s="22">
        <v>0</v>
      </c>
      <c r="M334" s="24">
        <v>378</v>
      </c>
      <c r="N334">
        <f ca="1">IF(LEFT(tblSales[[#This Row],[Category]],1)="A",RANDBETWEEN(1,4),RANDBETWEEN(2,7))</f>
        <v>2</v>
      </c>
      <c r="O334" s="24">
        <f>IF(COUNTIF($A$2:A334,A334)=1,SUMIFS(tblSales[Revenue],tblSales[Order ID],tblSales[[#This Row],[Order ID]]),"")</f>
        <v>1323</v>
      </c>
      <c r="P334" t="str">
        <f>TEXT(tblSales[[#This Row],[Date]],"ddd")</f>
        <v>Thu</v>
      </c>
      <c r="Q334">
        <f>1/COUNTIF(tblSales[Order ID],tblSales[[#This Row],[Order ID]])</f>
        <v>0.5</v>
      </c>
    </row>
    <row r="335" spans="1:17" x14ac:dyDescent="0.25">
      <c r="A335">
        <v>202039</v>
      </c>
      <c r="B335" s="5">
        <v>45484</v>
      </c>
      <c r="C335">
        <v>115885</v>
      </c>
      <c r="D335">
        <v>100250</v>
      </c>
      <c r="E335" t="s">
        <v>98</v>
      </c>
      <c r="F335" t="s">
        <v>51</v>
      </c>
      <c r="G335">
        <v>5</v>
      </c>
      <c r="H335" s="22">
        <v>189</v>
      </c>
      <c r="I335" t="s">
        <v>93</v>
      </c>
      <c r="J335" t="s">
        <v>6</v>
      </c>
      <c r="K335" s="23" t="s">
        <v>6</v>
      </c>
      <c r="L335" s="22">
        <v>0</v>
      </c>
      <c r="M335" s="24">
        <v>945</v>
      </c>
      <c r="N335">
        <f ca="1">IF(LEFT(tblSales[[#This Row],[Category]],1)="A",RANDBETWEEN(1,4),RANDBETWEEN(2,7))</f>
        <v>3</v>
      </c>
      <c r="O335" s="24" t="str">
        <f>IF(COUNTIF($A$2:A335,A335)=1,SUMIFS(tblSales[Revenue],tblSales[Order ID],tblSales[[#This Row],[Order ID]]),"")</f>
        <v/>
      </c>
      <c r="P335" t="str">
        <f>TEXT(tblSales[[#This Row],[Date]],"ddd")</f>
        <v>Thu</v>
      </c>
      <c r="Q335">
        <f>1/COUNTIF(tblSales[Order ID],tblSales[[#This Row],[Order ID]])</f>
        <v>0.5</v>
      </c>
    </row>
    <row r="336" spans="1:17" x14ac:dyDescent="0.25">
      <c r="A336">
        <v>202040</v>
      </c>
      <c r="B336" s="5">
        <v>45492</v>
      </c>
      <c r="C336">
        <v>111920</v>
      </c>
      <c r="D336">
        <v>100252</v>
      </c>
      <c r="E336" t="s">
        <v>98</v>
      </c>
      <c r="F336" t="s">
        <v>33</v>
      </c>
      <c r="G336">
        <v>1</v>
      </c>
      <c r="H336" s="22">
        <v>449</v>
      </c>
      <c r="I336" t="s">
        <v>93</v>
      </c>
      <c r="J336" t="s">
        <v>6</v>
      </c>
      <c r="K336" s="23" t="s">
        <v>6</v>
      </c>
      <c r="L336" s="22">
        <v>0</v>
      </c>
      <c r="M336" s="24">
        <v>449</v>
      </c>
      <c r="N336">
        <f ca="1">IF(LEFT(tblSales[[#This Row],[Category]],1)="A",RANDBETWEEN(1,4),RANDBETWEEN(2,7))</f>
        <v>6</v>
      </c>
      <c r="O336" s="24">
        <f>IF(COUNTIF($A$2:A336,A336)=1,SUMIFS(tblSales[Revenue],tblSales[Order ID],tblSales[[#This Row],[Order ID]]),"")</f>
        <v>638</v>
      </c>
      <c r="P336" t="str">
        <f>TEXT(tblSales[[#This Row],[Date]],"ddd")</f>
        <v>Fri</v>
      </c>
      <c r="Q336">
        <f>1/COUNTIF(tblSales[Order ID],tblSales[[#This Row],[Order ID]])</f>
        <v>0.5</v>
      </c>
    </row>
    <row r="337" spans="1:17" x14ac:dyDescent="0.25">
      <c r="A337">
        <v>202040</v>
      </c>
      <c r="B337" s="5">
        <v>45492</v>
      </c>
      <c r="C337">
        <v>111920</v>
      </c>
      <c r="D337">
        <v>100250</v>
      </c>
      <c r="E337" t="s">
        <v>98</v>
      </c>
      <c r="F337" t="s">
        <v>51</v>
      </c>
      <c r="G337">
        <v>1</v>
      </c>
      <c r="H337" s="22">
        <v>189</v>
      </c>
      <c r="I337" t="s">
        <v>93</v>
      </c>
      <c r="J337" t="s">
        <v>6</v>
      </c>
      <c r="K337" s="23" t="s">
        <v>6</v>
      </c>
      <c r="L337" s="22">
        <v>0</v>
      </c>
      <c r="M337" s="24">
        <v>189</v>
      </c>
      <c r="N337">
        <f ca="1">IF(LEFT(tblSales[[#This Row],[Category]],1)="A",RANDBETWEEN(1,4),RANDBETWEEN(2,7))</f>
        <v>7</v>
      </c>
      <c r="O337" s="24" t="str">
        <f>IF(COUNTIF($A$2:A337,A337)=1,SUMIFS(tblSales[Revenue],tblSales[Order ID],tblSales[[#This Row],[Order ID]]),"")</f>
        <v/>
      </c>
      <c r="P337" t="str">
        <f>TEXT(tblSales[[#This Row],[Date]],"ddd")</f>
        <v>Fri</v>
      </c>
      <c r="Q337">
        <f>1/COUNTIF(tblSales[Order ID],tblSales[[#This Row],[Order ID]])</f>
        <v>0.5</v>
      </c>
    </row>
    <row r="338" spans="1:17" x14ac:dyDescent="0.25">
      <c r="A338">
        <v>202041</v>
      </c>
      <c r="B338" s="5">
        <v>45484</v>
      </c>
      <c r="C338">
        <v>130193</v>
      </c>
      <c r="D338">
        <v>100252</v>
      </c>
      <c r="E338" t="s">
        <v>98</v>
      </c>
      <c r="F338" t="s">
        <v>33</v>
      </c>
      <c r="G338">
        <v>2</v>
      </c>
      <c r="H338" s="22">
        <v>449</v>
      </c>
      <c r="I338" t="s">
        <v>18</v>
      </c>
      <c r="J338" t="s">
        <v>99</v>
      </c>
      <c r="K338" s="23">
        <v>0.1</v>
      </c>
      <c r="L338" s="22">
        <v>89.800000000000011</v>
      </c>
      <c r="M338" s="24">
        <v>808.2</v>
      </c>
      <c r="N338">
        <f ca="1">IF(LEFT(tblSales[[#This Row],[Category]],1)="A",RANDBETWEEN(1,4),RANDBETWEEN(2,7))</f>
        <v>3</v>
      </c>
      <c r="O338" s="24">
        <f>IF(COUNTIF($A$2:A338,A338)=1,SUMIFS(tblSales[Revenue],tblSales[Order ID],tblSales[[#This Row],[Order ID]]),"")</f>
        <v>889.173</v>
      </c>
      <c r="P338" t="str">
        <f>TEXT(tblSales[[#This Row],[Date]],"ddd")</f>
        <v>Thu</v>
      </c>
      <c r="Q338">
        <f>1/COUNTIF(tblSales[Order ID],tblSales[[#This Row],[Order ID]])</f>
        <v>0.5</v>
      </c>
    </row>
    <row r="339" spans="1:17" x14ac:dyDescent="0.25">
      <c r="A339">
        <v>202041</v>
      </c>
      <c r="B339" s="5">
        <v>45484</v>
      </c>
      <c r="C339">
        <v>130193</v>
      </c>
      <c r="D339">
        <v>300185</v>
      </c>
      <c r="E339" t="s">
        <v>92</v>
      </c>
      <c r="F339" t="s">
        <v>101</v>
      </c>
      <c r="G339">
        <v>3</v>
      </c>
      <c r="H339" s="22">
        <v>29.99</v>
      </c>
      <c r="I339" t="s">
        <v>18</v>
      </c>
      <c r="J339" t="s">
        <v>99</v>
      </c>
      <c r="K339" s="23">
        <v>0.1</v>
      </c>
      <c r="L339" s="22">
        <v>8.9969999999999999</v>
      </c>
      <c r="M339" s="24">
        <v>80.972999999999999</v>
      </c>
      <c r="N339">
        <f ca="1">IF(LEFT(tblSales[[#This Row],[Category]],1)="A",RANDBETWEEN(1,4),RANDBETWEEN(2,7))</f>
        <v>3</v>
      </c>
      <c r="O339" s="24" t="str">
        <f>IF(COUNTIF($A$2:A339,A339)=1,SUMIFS(tblSales[Revenue],tblSales[Order ID],tblSales[[#This Row],[Order ID]]),"")</f>
        <v/>
      </c>
      <c r="P339" t="str">
        <f>TEXT(tblSales[[#This Row],[Date]],"ddd")</f>
        <v>Thu</v>
      </c>
      <c r="Q339">
        <f>1/COUNTIF(tblSales[Order ID],tblSales[[#This Row],[Order ID]])</f>
        <v>0.5</v>
      </c>
    </row>
    <row r="340" spans="1:17" x14ac:dyDescent="0.25">
      <c r="A340">
        <v>202042</v>
      </c>
      <c r="B340" s="5">
        <v>45485</v>
      </c>
      <c r="C340">
        <v>105038</v>
      </c>
      <c r="D340">
        <v>200549</v>
      </c>
      <c r="E340" t="s">
        <v>95</v>
      </c>
      <c r="F340" t="s">
        <v>94</v>
      </c>
      <c r="G340">
        <v>3</v>
      </c>
      <c r="H340" s="22">
        <v>18.989999999999998</v>
      </c>
      <c r="I340" t="s">
        <v>18</v>
      </c>
      <c r="J340" t="s">
        <v>104</v>
      </c>
      <c r="K340" s="23">
        <v>0.15</v>
      </c>
      <c r="L340" s="22">
        <v>8.5454999999999988</v>
      </c>
      <c r="M340" s="24">
        <v>48.424500000000002</v>
      </c>
      <c r="N340">
        <f ca="1">IF(LEFT(tblSales[[#This Row],[Category]],1)="A",RANDBETWEEN(1,4),RANDBETWEEN(2,7))</f>
        <v>3</v>
      </c>
      <c r="O340" s="24">
        <f>IF(COUNTIF($A$2:A340,A340)=1,SUMIFS(tblSales[Revenue],tblSales[Order ID],tblSales[[#This Row],[Order ID]]),"")</f>
        <v>327.15649999999999</v>
      </c>
      <c r="P340" t="str">
        <f>TEXT(tblSales[[#This Row],[Date]],"ddd")</f>
        <v>Fri</v>
      </c>
      <c r="Q340">
        <f>1/COUNTIF(tblSales[Order ID],tblSales[[#This Row],[Order ID]])</f>
        <v>0.25</v>
      </c>
    </row>
    <row r="341" spans="1:17" x14ac:dyDescent="0.25">
      <c r="A341">
        <v>202042</v>
      </c>
      <c r="B341" s="5">
        <v>45485</v>
      </c>
      <c r="C341">
        <v>105038</v>
      </c>
      <c r="D341">
        <v>300187</v>
      </c>
      <c r="E341" t="s">
        <v>92</v>
      </c>
      <c r="F341" t="s">
        <v>110</v>
      </c>
      <c r="G341">
        <v>2</v>
      </c>
      <c r="H341" s="22">
        <v>54.99</v>
      </c>
      <c r="I341" t="s">
        <v>18</v>
      </c>
      <c r="J341" t="s">
        <v>104</v>
      </c>
      <c r="K341" s="23">
        <v>0.15</v>
      </c>
      <c r="L341" s="22">
        <v>16.497</v>
      </c>
      <c r="M341" s="24">
        <v>93.483000000000004</v>
      </c>
      <c r="N341">
        <f ca="1">IF(LEFT(tblSales[[#This Row],[Category]],1)="A",RANDBETWEEN(1,4),RANDBETWEEN(2,7))</f>
        <v>1</v>
      </c>
      <c r="O341" s="24" t="str">
        <f>IF(COUNTIF($A$2:A341,A341)=1,SUMIFS(tblSales[Revenue],tblSales[Order ID],tblSales[[#This Row],[Order ID]]),"")</f>
        <v/>
      </c>
      <c r="P341" t="str">
        <f>TEXT(tblSales[[#This Row],[Date]],"ddd")</f>
        <v>Fri</v>
      </c>
      <c r="Q341">
        <f>1/COUNTIF(tblSales[Order ID],tblSales[[#This Row],[Order ID]])</f>
        <v>0.25</v>
      </c>
    </row>
    <row r="342" spans="1:17" x14ac:dyDescent="0.25">
      <c r="A342">
        <v>202042</v>
      </c>
      <c r="B342" s="5">
        <v>45485</v>
      </c>
      <c r="C342">
        <v>105038</v>
      </c>
      <c r="D342">
        <v>300191</v>
      </c>
      <c r="E342" t="s">
        <v>92</v>
      </c>
      <c r="F342" t="s">
        <v>103</v>
      </c>
      <c r="G342">
        <v>4</v>
      </c>
      <c r="H342" s="22">
        <v>21.99</v>
      </c>
      <c r="I342" t="s">
        <v>18</v>
      </c>
      <c r="J342" t="s">
        <v>104</v>
      </c>
      <c r="K342" s="23">
        <v>0.15</v>
      </c>
      <c r="L342" s="22">
        <v>13.193999999999999</v>
      </c>
      <c r="M342" s="24">
        <v>74.765999999999991</v>
      </c>
      <c r="N342">
        <f ca="1">IF(LEFT(tblSales[[#This Row],[Category]],1)="A",RANDBETWEEN(1,4),RANDBETWEEN(2,7))</f>
        <v>1</v>
      </c>
      <c r="O342" s="24" t="str">
        <f>IF(COUNTIF($A$2:A342,A342)=1,SUMIFS(tblSales[Revenue],tblSales[Order ID],tblSales[[#This Row],[Order ID]]),"")</f>
        <v/>
      </c>
      <c r="P342" t="str">
        <f>TEXT(tblSales[[#This Row],[Date]],"ddd")</f>
        <v>Fri</v>
      </c>
      <c r="Q342">
        <f>1/COUNTIF(tblSales[Order ID],tblSales[[#This Row],[Order ID]])</f>
        <v>0.25</v>
      </c>
    </row>
    <row r="343" spans="1:17" x14ac:dyDescent="0.25">
      <c r="A343">
        <v>202042</v>
      </c>
      <c r="B343" s="5">
        <v>45485</v>
      </c>
      <c r="C343">
        <v>105038</v>
      </c>
      <c r="D343">
        <v>200556</v>
      </c>
      <c r="E343" t="s">
        <v>95</v>
      </c>
      <c r="F343" t="s">
        <v>96</v>
      </c>
      <c r="G343">
        <v>2</v>
      </c>
      <c r="H343" s="22">
        <v>64.989999999999995</v>
      </c>
      <c r="I343" t="s">
        <v>18</v>
      </c>
      <c r="J343" t="s">
        <v>104</v>
      </c>
      <c r="K343" s="23">
        <v>0.15</v>
      </c>
      <c r="L343" s="22">
        <v>19.496999999999996</v>
      </c>
      <c r="M343" s="24">
        <v>110.48299999999999</v>
      </c>
      <c r="N343">
        <f ca="1">IF(LEFT(tblSales[[#This Row],[Category]],1)="A",RANDBETWEEN(1,4),RANDBETWEEN(2,7))</f>
        <v>3</v>
      </c>
      <c r="O343" s="24" t="str">
        <f>IF(COUNTIF($A$2:A343,A343)=1,SUMIFS(tblSales[Revenue],tblSales[Order ID],tblSales[[#This Row],[Order ID]]),"")</f>
        <v/>
      </c>
      <c r="P343" t="str">
        <f>TEXT(tblSales[[#This Row],[Date]],"ddd")</f>
        <v>Fri</v>
      </c>
      <c r="Q343">
        <f>1/COUNTIF(tblSales[Order ID],tblSales[[#This Row],[Order ID]])</f>
        <v>0.25</v>
      </c>
    </row>
    <row r="344" spans="1:17" x14ac:dyDescent="0.25">
      <c r="A344">
        <v>202043</v>
      </c>
      <c r="B344" s="5">
        <v>45483</v>
      </c>
      <c r="C344">
        <v>125418</v>
      </c>
      <c r="D344">
        <v>300186</v>
      </c>
      <c r="E344" t="s">
        <v>92</v>
      </c>
      <c r="F344" t="s">
        <v>113</v>
      </c>
      <c r="G344">
        <v>1</v>
      </c>
      <c r="H344" s="22">
        <v>49.99</v>
      </c>
      <c r="I344" t="s">
        <v>93</v>
      </c>
      <c r="J344" t="s">
        <v>6</v>
      </c>
      <c r="K344" s="23" t="s">
        <v>6</v>
      </c>
      <c r="L344" s="22">
        <v>0</v>
      </c>
      <c r="M344" s="24">
        <v>49.99</v>
      </c>
      <c r="N344">
        <f ca="1">IF(LEFT(tblSales[[#This Row],[Category]],1)="A",RANDBETWEEN(1,4),RANDBETWEEN(2,7))</f>
        <v>1</v>
      </c>
      <c r="O344" s="24">
        <f>IF(COUNTIF($A$2:A344,A344)=1,SUMIFS(tblSales[Revenue],tblSales[Order ID],tblSales[[#This Row],[Order ID]]),"")</f>
        <v>930.97</v>
      </c>
      <c r="P344" t="str">
        <f>TEXT(tblSales[[#This Row],[Date]],"ddd")</f>
        <v>Wed</v>
      </c>
      <c r="Q344">
        <f>1/COUNTIF(tblSales[Order ID],tblSales[[#This Row],[Order ID]])</f>
        <v>0.25</v>
      </c>
    </row>
    <row r="345" spans="1:17" x14ac:dyDescent="0.25">
      <c r="A345">
        <v>202043</v>
      </c>
      <c r="B345" s="5">
        <v>45483</v>
      </c>
      <c r="C345">
        <v>125418</v>
      </c>
      <c r="D345">
        <v>100250</v>
      </c>
      <c r="E345" t="s">
        <v>98</v>
      </c>
      <c r="F345" t="s">
        <v>51</v>
      </c>
      <c r="G345">
        <v>4</v>
      </c>
      <c r="H345" s="22">
        <v>189</v>
      </c>
      <c r="I345" t="s">
        <v>93</v>
      </c>
      <c r="J345" t="s">
        <v>6</v>
      </c>
      <c r="K345" s="23" t="s">
        <v>6</v>
      </c>
      <c r="L345" s="22">
        <v>0</v>
      </c>
      <c r="M345" s="24">
        <v>756</v>
      </c>
      <c r="N345">
        <f ca="1">IF(LEFT(tblSales[[#This Row],[Category]],1)="A",RANDBETWEEN(1,4),RANDBETWEEN(2,7))</f>
        <v>7</v>
      </c>
      <c r="O345" s="24" t="str">
        <f>IF(COUNTIF($A$2:A345,A345)=1,SUMIFS(tblSales[Revenue],tblSales[Order ID],tblSales[[#This Row],[Order ID]]),"")</f>
        <v/>
      </c>
      <c r="P345" t="str">
        <f>TEXT(tblSales[[#This Row],[Date]],"ddd")</f>
        <v>Wed</v>
      </c>
      <c r="Q345">
        <f>1/COUNTIF(tblSales[Order ID],tblSales[[#This Row],[Order ID]])</f>
        <v>0.25</v>
      </c>
    </row>
    <row r="346" spans="1:17" x14ac:dyDescent="0.25">
      <c r="A346">
        <v>202043</v>
      </c>
      <c r="B346" s="5">
        <v>45483</v>
      </c>
      <c r="C346">
        <v>125418</v>
      </c>
      <c r="D346">
        <v>200559</v>
      </c>
      <c r="E346" t="s">
        <v>95</v>
      </c>
      <c r="F346" t="s">
        <v>97</v>
      </c>
      <c r="G346">
        <v>1</v>
      </c>
      <c r="H346" s="22">
        <v>59.99</v>
      </c>
      <c r="I346" t="s">
        <v>93</v>
      </c>
      <c r="J346" t="s">
        <v>6</v>
      </c>
      <c r="K346" s="23" t="s">
        <v>6</v>
      </c>
      <c r="L346" s="22">
        <v>0</v>
      </c>
      <c r="M346" s="24">
        <v>59.99</v>
      </c>
      <c r="N346">
        <f ca="1">IF(LEFT(tblSales[[#This Row],[Category]],1)="A",RANDBETWEEN(1,4),RANDBETWEEN(2,7))</f>
        <v>4</v>
      </c>
      <c r="O346" s="24" t="str">
        <f>IF(COUNTIF($A$2:A346,A346)=1,SUMIFS(tblSales[Revenue],tblSales[Order ID],tblSales[[#This Row],[Order ID]]),"")</f>
        <v/>
      </c>
      <c r="P346" t="str">
        <f>TEXT(tblSales[[#This Row],[Date]],"ddd")</f>
        <v>Wed</v>
      </c>
      <c r="Q346">
        <f>1/COUNTIF(tblSales[Order ID],tblSales[[#This Row],[Order ID]])</f>
        <v>0.25</v>
      </c>
    </row>
    <row r="347" spans="1:17" x14ac:dyDescent="0.25">
      <c r="A347">
        <v>202043</v>
      </c>
      <c r="B347" s="5">
        <v>45483</v>
      </c>
      <c r="C347">
        <v>125418</v>
      </c>
      <c r="D347">
        <v>300188</v>
      </c>
      <c r="E347" t="s">
        <v>92</v>
      </c>
      <c r="F347" t="s">
        <v>112</v>
      </c>
      <c r="G347">
        <v>1</v>
      </c>
      <c r="H347" s="22">
        <v>64.989999999999995</v>
      </c>
      <c r="I347" t="s">
        <v>93</v>
      </c>
      <c r="J347" t="s">
        <v>6</v>
      </c>
      <c r="K347" s="23" t="s">
        <v>6</v>
      </c>
      <c r="L347" s="22">
        <v>0</v>
      </c>
      <c r="M347" s="24">
        <v>64.989999999999995</v>
      </c>
      <c r="N347">
        <f ca="1">IF(LEFT(tblSales[[#This Row],[Category]],1)="A",RANDBETWEEN(1,4),RANDBETWEEN(2,7))</f>
        <v>1</v>
      </c>
      <c r="O347" s="24" t="str">
        <f>IF(COUNTIF($A$2:A347,A347)=1,SUMIFS(tblSales[Revenue],tblSales[Order ID],tblSales[[#This Row],[Order ID]]),"")</f>
        <v/>
      </c>
      <c r="P347" t="str">
        <f>TEXT(tblSales[[#This Row],[Date]],"ddd")</f>
        <v>Wed</v>
      </c>
      <c r="Q347">
        <f>1/COUNTIF(tblSales[Order ID],tblSales[[#This Row],[Order ID]])</f>
        <v>0.25</v>
      </c>
    </row>
    <row r="348" spans="1:17" x14ac:dyDescent="0.25">
      <c r="A348">
        <v>202044</v>
      </c>
      <c r="B348" s="5">
        <v>45486</v>
      </c>
      <c r="C348">
        <v>102573</v>
      </c>
      <c r="D348">
        <v>200551</v>
      </c>
      <c r="E348" t="s">
        <v>95</v>
      </c>
      <c r="F348" t="s">
        <v>114</v>
      </c>
      <c r="G348">
        <v>5</v>
      </c>
      <c r="H348" s="22">
        <v>79.989999999999995</v>
      </c>
      <c r="I348" t="s">
        <v>93</v>
      </c>
      <c r="J348" t="s">
        <v>6</v>
      </c>
      <c r="K348" s="23" t="s">
        <v>6</v>
      </c>
      <c r="L348" s="22">
        <v>0</v>
      </c>
      <c r="M348" s="24">
        <v>399.95</v>
      </c>
      <c r="N348">
        <f ca="1">IF(LEFT(tblSales[[#This Row],[Category]],1)="A",RANDBETWEEN(1,4),RANDBETWEEN(2,7))</f>
        <v>4</v>
      </c>
      <c r="O348" s="24">
        <f>IF(COUNTIF($A$2:A348,A348)=1,SUMIFS(tblSales[Revenue],tblSales[Order ID],tblSales[[#This Row],[Order ID]]),"")</f>
        <v>1266.92</v>
      </c>
      <c r="P348" t="str">
        <f>TEXT(tblSales[[#This Row],[Date]],"ddd")</f>
        <v>Sat</v>
      </c>
      <c r="Q348">
        <f>1/COUNTIF(tblSales[Order ID],tblSales[[#This Row],[Order ID]])</f>
        <v>0.25</v>
      </c>
    </row>
    <row r="349" spans="1:17" x14ac:dyDescent="0.25">
      <c r="A349">
        <v>202044</v>
      </c>
      <c r="B349" s="5">
        <v>45486</v>
      </c>
      <c r="C349">
        <v>102573</v>
      </c>
      <c r="D349">
        <v>200549</v>
      </c>
      <c r="E349" t="s">
        <v>95</v>
      </c>
      <c r="F349" t="s">
        <v>94</v>
      </c>
      <c r="G349">
        <v>2</v>
      </c>
      <c r="H349" s="22">
        <v>18.989999999999998</v>
      </c>
      <c r="I349" t="s">
        <v>93</v>
      </c>
      <c r="J349" t="s">
        <v>6</v>
      </c>
      <c r="K349" s="23" t="s">
        <v>6</v>
      </c>
      <c r="L349" s="22">
        <v>0</v>
      </c>
      <c r="M349" s="24">
        <v>37.979999999999997</v>
      </c>
      <c r="N349">
        <f ca="1">IF(LEFT(tblSales[[#This Row],[Category]],1)="A",RANDBETWEEN(1,4),RANDBETWEEN(2,7))</f>
        <v>4</v>
      </c>
      <c r="O349" s="24" t="str">
        <f>IF(COUNTIF($A$2:A349,A349)=1,SUMIFS(tblSales[Revenue],tblSales[Order ID],tblSales[[#This Row],[Order ID]]),"")</f>
        <v/>
      </c>
      <c r="P349" t="str">
        <f>TEXT(tblSales[[#This Row],[Date]],"ddd")</f>
        <v>Sat</v>
      </c>
      <c r="Q349">
        <f>1/COUNTIF(tblSales[Order ID],tblSales[[#This Row],[Order ID]])</f>
        <v>0.25</v>
      </c>
    </row>
    <row r="350" spans="1:17" x14ac:dyDescent="0.25">
      <c r="A350">
        <v>202044</v>
      </c>
      <c r="B350" s="5">
        <v>45486</v>
      </c>
      <c r="C350">
        <v>102573</v>
      </c>
      <c r="D350">
        <v>300185</v>
      </c>
      <c r="E350" t="s">
        <v>92</v>
      </c>
      <c r="F350" t="s">
        <v>101</v>
      </c>
      <c r="G350">
        <v>1</v>
      </c>
      <c r="H350" s="22">
        <v>29.99</v>
      </c>
      <c r="I350" t="s">
        <v>93</v>
      </c>
      <c r="J350" t="s">
        <v>6</v>
      </c>
      <c r="K350" s="23" t="s">
        <v>6</v>
      </c>
      <c r="L350" s="22">
        <v>0</v>
      </c>
      <c r="M350" s="24">
        <v>29.99</v>
      </c>
      <c r="N350">
        <f ca="1">IF(LEFT(tblSales[[#This Row],[Category]],1)="A",RANDBETWEEN(1,4),RANDBETWEEN(2,7))</f>
        <v>3</v>
      </c>
      <c r="O350" s="24" t="str">
        <f>IF(COUNTIF($A$2:A350,A350)=1,SUMIFS(tblSales[Revenue],tblSales[Order ID],tblSales[[#This Row],[Order ID]]),"")</f>
        <v/>
      </c>
      <c r="P350" t="str">
        <f>TEXT(tblSales[[#This Row],[Date]],"ddd")</f>
        <v>Sat</v>
      </c>
      <c r="Q350">
        <f>1/COUNTIF(tblSales[Order ID],tblSales[[#This Row],[Order ID]])</f>
        <v>0.25</v>
      </c>
    </row>
    <row r="351" spans="1:17" x14ac:dyDescent="0.25">
      <c r="A351">
        <v>202044</v>
      </c>
      <c r="B351" s="5">
        <v>45486</v>
      </c>
      <c r="C351">
        <v>102573</v>
      </c>
      <c r="D351">
        <v>100254</v>
      </c>
      <c r="E351" t="s">
        <v>98</v>
      </c>
      <c r="F351" t="s">
        <v>35</v>
      </c>
      <c r="G351">
        <v>1</v>
      </c>
      <c r="H351" s="22">
        <v>799</v>
      </c>
      <c r="I351" t="s">
        <v>93</v>
      </c>
      <c r="J351" t="s">
        <v>6</v>
      </c>
      <c r="K351" s="23" t="s">
        <v>6</v>
      </c>
      <c r="L351" s="22">
        <v>0</v>
      </c>
      <c r="M351" s="24">
        <v>799</v>
      </c>
      <c r="N351">
        <f ca="1">IF(LEFT(tblSales[[#This Row],[Category]],1)="A",RANDBETWEEN(1,4),RANDBETWEEN(2,7))</f>
        <v>7</v>
      </c>
      <c r="O351" s="24" t="str">
        <f>IF(COUNTIF($A$2:A351,A351)=1,SUMIFS(tblSales[Revenue],tblSales[Order ID],tblSales[[#This Row],[Order ID]]),"")</f>
        <v/>
      </c>
      <c r="P351" t="str">
        <f>TEXT(tblSales[[#This Row],[Date]],"ddd")</f>
        <v>Sat</v>
      </c>
      <c r="Q351">
        <f>1/COUNTIF(tblSales[Order ID],tblSales[[#This Row],[Order ID]])</f>
        <v>0.25</v>
      </c>
    </row>
    <row r="352" spans="1:17" x14ac:dyDescent="0.25">
      <c r="A352">
        <v>202045</v>
      </c>
      <c r="B352" s="5">
        <v>45489</v>
      </c>
      <c r="C352">
        <v>117138</v>
      </c>
      <c r="D352">
        <v>200549</v>
      </c>
      <c r="E352" t="s">
        <v>95</v>
      </c>
      <c r="F352" t="s">
        <v>94</v>
      </c>
      <c r="G352">
        <v>1</v>
      </c>
      <c r="H352" s="22">
        <v>18.989999999999998</v>
      </c>
      <c r="I352" t="s">
        <v>93</v>
      </c>
      <c r="J352" t="s">
        <v>6</v>
      </c>
      <c r="K352" s="23" t="s">
        <v>6</v>
      </c>
      <c r="L352" s="22">
        <v>0</v>
      </c>
      <c r="M352" s="24">
        <v>18.989999999999998</v>
      </c>
      <c r="N352">
        <f ca="1">IF(LEFT(tblSales[[#This Row],[Category]],1)="A",RANDBETWEEN(1,4),RANDBETWEEN(2,7))</f>
        <v>3</v>
      </c>
      <c r="O352" s="24">
        <f>IF(COUNTIF($A$2:A352,A352)=1,SUMIFS(tblSales[Revenue],tblSales[Order ID],tblSales[[#This Row],[Order ID]]),"")</f>
        <v>243.90999999999997</v>
      </c>
      <c r="P352" t="str">
        <f>TEXT(tblSales[[#This Row],[Date]],"ddd")</f>
        <v>Tue</v>
      </c>
      <c r="Q352">
        <f>1/COUNTIF(tblSales[Order ID],tblSales[[#This Row],[Order ID]])</f>
        <v>0.2</v>
      </c>
    </row>
    <row r="353" spans="1:17" x14ac:dyDescent="0.25">
      <c r="A353">
        <v>202045</v>
      </c>
      <c r="B353" s="5">
        <v>45489</v>
      </c>
      <c r="C353">
        <v>117138</v>
      </c>
      <c r="D353">
        <v>300185</v>
      </c>
      <c r="E353" t="s">
        <v>92</v>
      </c>
      <c r="F353" t="s">
        <v>101</v>
      </c>
      <c r="G353">
        <v>2</v>
      </c>
      <c r="H353" s="22">
        <v>29.99</v>
      </c>
      <c r="I353" t="s">
        <v>93</v>
      </c>
      <c r="J353" t="s">
        <v>6</v>
      </c>
      <c r="K353" s="23" t="s">
        <v>6</v>
      </c>
      <c r="L353" s="22">
        <v>0</v>
      </c>
      <c r="M353" s="24">
        <v>59.98</v>
      </c>
      <c r="N353">
        <f ca="1">IF(LEFT(tblSales[[#This Row],[Category]],1)="A",RANDBETWEEN(1,4),RANDBETWEEN(2,7))</f>
        <v>3</v>
      </c>
      <c r="O353" s="24" t="str">
        <f>IF(COUNTIF($A$2:A353,A353)=1,SUMIFS(tblSales[Revenue],tblSales[Order ID],tblSales[[#This Row],[Order ID]]),"")</f>
        <v/>
      </c>
      <c r="P353" t="str">
        <f>TEXT(tblSales[[#This Row],[Date]],"ddd")</f>
        <v>Tue</v>
      </c>
      <c r="Q353">
        <f>1/COUNTIF(tblSales[Order ID],tblSales[[#This Row],[Order ID]])</f>
        <v>0.2</v>
      </c>
    </row>
    <row r="354" spans="1:17" x14ac:dyDescent="0.25">
      <c r="A354">
        <v>202045</v>
      </c>
      <c r="B354" s="5">
        <v>45489</v>
      </c>
      <c r="C354">
        <v>117138</v>
      </c>
      <c r="D354">
        <v>300191</v>
      </c>
      <c r="E354" t="s">
        <v>92</v>
      </c>
      <c r="F354" t="s">
        <v>103</v>
      </c>
      <c r="G354">
        <v>1</v>
      </c>
      <c r="H354" s="22">
        <v>21.99</v>
      </c>
      <c r="I354" t="s">
        <v>93</v>
      </c>
      <c r="J354" t="s">
        <v>6</v>
      </c>
      <c r="K354" s="23" t="s">
        <v>6</v>
      </c>
      <c r="L354" s="22">
        <v>0</v>
      </c>
      <c r="M354" s="24">
        <v>21.99</v>
      </c>
      <c r="N354">
        <f ca="1">IF(LEFT(tblSales[[#This Row],[Category]],1)="A",RANDBETWEEN(1,4),RANDBETWEEN(2,7))</f>
        <v>1</v>
      </c>
      <c r="O354" s="24" t="str">
        <f>IF(COUNTIF($A$2:A354,A354)=1,SUMIFS(tblSales[Revenue],tblSales[Order ID],tblSales[[#This Row],[Order ID]]),"")</f>
        <v/>
      </c>
      <c r="P354" t="str">
        <f>TEXT(tblSales[[#This Row],[Date]],"ddd")</f>
        <v>Tue</v>
      </c>
      <c r="Q354">
        <f>1/COUNTIF(tblSales[Order ID],tblSales[[#This Row],[Order ID]])</f>
        <v>0.2</v>
      </c>
    </row>
    <row r="355" spans="1:17" x14ac:dyDescent="0.25">
      <c r="A355">
        <v>202045</v>
      </c>
      <c r="B355" s="5">
        <v>45489</v>
      </c>
      <c r="C355">
        <v>117138</v>
      </c>
      <c r="D355">
        <v>300187</v>
      </c>
      <c r="E355" t="s">
        <v>92</v>
      </c>
      <c r="F355" t="s">
        <v>110</v>
      </c>
      <c r="G355">
        <v>1</v>
      </c>
      <c r="H355" s="22">
        <v>54.99</v>
      </c>
      <c r="I355" t="s">
        <v>93</v>
      </c>
      <c r="J355" t="s">
        <v>6</v>
      </c>
      <c r="K355" s="23" t="s">
        <v>6</v>
      </c>
      <c r="L355" s="22">
        <v>0</v>
      </c>
      <c r="M355" s="24">
        <v>54.99</v>
      </c>
      <c r="N355">
        <f ca="1">IF(LEFT(tblSales[[#This Row],[Category]],1)="A",RANDBETWEEN(1,4),RANDBETWEEN(2,7))</f>
        <v>3</v>
      </c>
      <c r="O355" s="24" t="str">
        <f>IF(COUNTIF($A$2:A355,A355)=1,SUMIFS(tblSales[Revenue],tblSales[Order ID],tblSales[[#This Row],[Order ID]]),"")</f>
        <v/>
      </c>
      <c r="P355" t="str">
        <f>TEXT(tblSales[[#This Row],[Date]],"ddd")</f>
        <v>Tue</v>
      </c>
      <c r="Q355">
        <f>1/COUNTIF(tblSales[Order ID],tblSales[[#This Row],[Order ID]])</f>
        <v>0.2</v>
      </c>
    </row>
    <row r="356" spans="1:17" x14ac:dyDescent="0.25">
      <c r="A356">
        <v>202045</v>
      </c>
      <c r="B356" s="5">
        <v>45489</v>
      </c>
      <c r="C356">
        <v>117138</v>
      </c>
      <c r="D356">
        <v>300191</v>
      </c>
      <c r="E356" t="s">
        <v>92</v>
      </c>
      <c r="F356" t="s">
        <v>103</v>
      </c>
      <c r="G356">
        <v>4</v>
      </c>
      <c r="H356" s="22">
        <v>21.99</v>
      </c>
      <c r="I356" t="s">
        <v>93</v>
      </c>
      <c r="J356" t="s">
        <v>6</v>
      </c>
      <c r="K356" s="23" t="s">
        <v>6</v>
      </c>
      <c r="L356" s="22">
        <v>0</v>
      </c>
      <c r="M356" s="24">
        <v>87.96</v>
      </c>
      <c r="N356">
        <f ca="1">IF(LEFT(tblSales[[#This Row],[Category]],1)="A",RANDBETWEEN(1,4),RANDBETWEEN(2,7))</f>
        <v>2</v>
      </c>
      <c r="O356" s="24" t="str">
        <f>IF(COUNTIF($A$2:A356,A356)=1,SUMIFS(tblSales[Revenue],tblSales[Order ID],tblSales[[#This Row],[Order ID]]),"")</f>
        <v/>
      </c>
      <c r="P356" t="str">
        <f>TEXT(tblSales[[#This Row],[Date]],"ddd")</f>
        <v>Tue</v>
      </c>
      <c r="Q356">
        <f>1/COUNTIF(tblSales[Order ID],tblSales[[#This Row],[Order ID]])</f>
        <v>0.2</v>
      </c>
    </row>
    <row r="357" spans="1:17" x14ac:dyDescent="0.25">
      <c r="A357">
        <v>202046</v>
      </c>
      <c r="B357" s="5">
        <v>45492</v>
      </c>
      <c r="C357">
        <v>126726</v>
      </c>
      <c r="D357">
        <v>300185</v>
      </c>
      <c r="E357" t="s">
        <v>92</v>
      </c>
      <c r="F357" t="s">
        <v>101</v>
      </c>
      <c r="G357">
        <v>1</v>
      </c>
      <c r="H357" s="22">
        <v>29.99</v>
      </c>
      <c r="I357" t="s">
        <v>93</v>
      </c>
      <c r="J357" t="s">
        <v>6</v>
      </c>
      <c r="K357" s="23" t="s">
        <v>6</v>
      </c>
      <c r="L357" s="22">
        <v>0</v>
      </c>
      <c r="M357" s="24">
        <v>29.99</v>
      </c>
      <c r="N357">
        <f ca="1">IF(LEFT(tblSales[[#This Row],[Category]],1)="A",RANDBETWEEN(1,4),RANDBETWEEN(2,7))</f>
        <v>3</v>
      </c>
      <c r="O357" s="24">
        <f>IF(COUNTIF($A$2:A357,A357)=1,SUMIFS(tblSales[Revenue],tblSales[Order ID],tblSales[[#This Row],[Order ID]]),"")</f>
        <v>369.9</v>
      </c>
      <c r="P357" t="str">
        <f>TEXT(tblSales[[#This Row],[Date]],"ddd")</f>
        <v>Fri</v>
      </c>
      <c r="Q357">
        <f>1/COUNTIF(tblSales[Order ID],tblSales[[#This Row],[Order ID]])</f>
        <v>0.25</v>
      </c>
    </row>
    <row r="358" spans="1:17" x14ac:dyDescent="0.25">
      <c r="A358">
        <v>202046</v>
      </c>
      <c r="B358" s="5">
        <v>45492</v>
      </c>
      <c r="C358">
        <v>126726</v>
      </c>
      <c r="D358">
        <v>300188</v>
      </c>
      <c r="E358" t="s">
        <v>92</v>
      </c>
      <c r="F358" t="s">
        <v>112</v>
      </c>
      <c r="G358">
        <v>2</v>
      </c>
      <c r="H358" s="22">
        <v>64.989999999999995</v>
      </c>
      <c r="I358" t="s">
        <v>93</v>
      </c>
      <c r="J358" t="s">
        <v>6</v>
      </c>
      <c r="K358" s="23" t="s">
        <v>6</v>
      </c>
      <c r="L358" s="22">
        <v>0</v>
      </c>
      <c r="M358" s="24">
        <v>129.97999999999999</v>
      </c>
      <c r="N358">
        <f ca="1">IF(LEFT(tblSales[[#This Row],[Category]],1)="A",RANDBETWEEN(1,4),RANDBETWEEN(2,7))</f>
        <v>1</v>
      </c>
      <c r="O358" s="24" t="str">
        <f>IF(COUNTIF($A$2:A358,A358)=1,SUMIFS(tblSales[Revenue],tblSales[Order ID],tblSales[[#This Row],[Order ID]]),"")</f>
        <v/>
      </c>
      <c r="P358" t="str">
        <f>TEXT(tblSales[[#This Row],[Date]],"ddd")</f>
        <v>Fri</v>
      </c>
      <c r="Q358">
        <f>1/COUNTIF(tblSales[Order ID],tblSales[[#This Row],[Order ID]])</f>
        <v>0.25</v>
      </c>
    </row>
    <row r="359" spans="1:17" x14ac:dyDescent="0.25">
      <c r="A359">
        <v>202046</v>
      </c>
      <c r="B359" s="5">
        <v>45492</v>
      </c>
      <c r="C359">
        <v>126726</v>
      </c>
      <c r="D359">
        <v>300185</v>
      </c>
      <c r="E359" t="s">
        <v>92</v>
      </c>
      <c r="F359" t="s">
        <v>101</v>
      </c>
      <c r="G359">
        <v>2</v>
      </c>
      <c r="H359" s="22">
        <v>29.99</v>
      </c>
      <c r="I359" t="s">
        <v>93</v>
      </c>
      <c r="J359" t="s">
        <v>6</v>
      </c>
      <c r="K359" s="23" t="s">
        <v>6</v>
      </c>
      <c r="L359" s="22">
        <v>0</v>
      </c>
      <c r="M359" s="24">
        <v>59.98</v>
      </c>
      <c r="N359">
        <f ca="1">IF(LEFT(tblSales[[#This Row],[Category]],1)="A",RANDBETWEEN(1,4),RANDBETWEEN(2,7))</f>
        <v>2</v>
      </c>
      <c r="O359" s="24" t="str">
        <f>IF(COUNTIF($A$2:A359,A359)=1,SUMIFS(tblSales[Revenue],tblSales[Order ID],tblSales[[#This Row],[Order ID]]),"")</f>
        <v/>
      </c>
      <c r="P359" t="str">
        <f>TEXT(tblSales[[#This Row],[Date]],"ddd")</f>
        <v>Fri</v>
      </c>
      <c r="Q359">
        <f>1/COUNTIF(tblSales[Order ID],tblSales[[#This Row],[Order ID]])</f>
        <v>0.25</v>
      </c>
    </row>
    <row r="360" spans="1:17" x14ac:dyDescent="0.25">
      <c r="A360">
        <v>202046</v>
      </c>
      <c r="B360" s="5">
        <v>45492</v>
      </c>
      <c r="C360">
        <v>126726</v>
      </c>
      <c r="D360">
        <v>200553</v>
      </c>
      <c r="E360" t="s">
        <v>95</v>
      </c>
      <c r="F360" t="s">
        <v>107</v>
      </c>
      <c r="G360">
        <v>5</v>
      </c>
      <c r="H360" s="22">
        <v>29.99</v>
      </c>
      <c r="I360" t="s">
        <v>93</v>
      </c>
      <c r="J360" t="s">
        <v>6</v>
      </c>
      <c r="K360" s="23" t="s">
        <v>6</v>
      </c>
      <c r="L360" s="22">
        <v>0</v>
      </c>
      <c r="M360" s="24">
        <v>149.94999999999999</v>
      </c>
      <c r="N360">
        <f ca="1">IF(LEFT(tblSales[[#This Row],[Category]],1)="A",RANDBETWEEN(1,4),RANDBETWEEN(2,7))</f>
        <v>1</v>
      </c>
      <c r="O360" s="24" t="str">
        <f>IF(COUNTIF($A$2:A360,A360)=1,SUMIFS(tblSales[Revenue],tblSales[Order ID],tblSales[[#This Row],[Order ID]]),"")</f>
        <v/>
      </c>
      <c r="P360" t="str">
        <f>TEXT(tblSales[[#This Row],[Date]],"ddd")</f>
        <v>Fri</v>
      </c>
      <c r="Q360">
        <f>1/COUNTIF(tblSales[Order ID],tblSales[[#This Row],[Order ID]])</f>
        <v>0.25</v>
      </c>
    </row>
    <row r="361" spans="1:17" x14ac:dyDescent="0.25">
      <c r="A361">
        <v>202047</v>
      </c>
      <c r="B361" s="5">
        <v>45487</v>
      </c>
      <c r="C361">
        <v>131883</v>
      </c>
      <c r="D361">
        <v>300191</v>
      </c>
      <c r="E361" t="s">
        <v>92</v>
      </c>
      <c r="F361" t="s">
        <v>103</v>
      </c>
      <c r="G361">
        <v>1</v>
      </c>
      <c r="H361" s="22">
        <v>21.99</v>
      </c>
      <c r="I361" t="s">
        <v>93</v>
      </c>
      <c r="J361" t="s">
        <v>6</v>
      </c>
      <c r="K361" s="23" t="s">
        <v>6</v>
      </c>
      <c r="L361" s="22">
        <v>0</v>
      </c>
      <c r="M361" s="24">
        <v>21.99</v>
      </c>
      <c r="N361">
        <f ca="1">IF(LEFT(tblSales[[#This Row],[Category]],1)="A",RANDBETWEEN(1,4),RANDBETWEEN(2,7))</f>
        <v>1</v>
      </c>
      <c r="O361" s="24">
        <f>IF(COUNTIF($A$2:A361,A361)=1,SUMIFS(tblSales[Revenue],tblSales[Order ID],tblSales[[#This Row],[Order ID]]),"")</f>
        <v>501.91</v>
      </c>
      <c r="P361" t="str">
        <f>TEXT(tblSales[[#This Row],[Date]],"ddd")</f>
        <v>Sun</v>
      </c>
      <c r="Q361">
        <f>1/COUNTIF(tblSales[Order ID],tblSales[[#This Row],[Order ID]])</f>
        <v>0.2</v>
      </c>
    </row>
    <row r="362" spans="1:17" x14ac:dyDescent="0.25">
      <c r="A362">
        <v>202047</v>
      </c>
      <c r="B362" s="5">
        <v>45487</v>
      </c>
      <c r="C362">
        <v>131883</v>
      </c>
      <c r="D362">
        <v>200559</v>
      </c>
      <c r="E362" t="s">
        <v>95</v>
      </c>
      <c r="F362" t="s">
        <v>97</v>
      </c>
      <c r="G362">
        <v>5</v>
      </c>
      <c r="H362" s="22">
        <v>59.99</v>
      </c>
      <c r="I362" t="s">
        <v>93</v>
      </c>
      <c r="J362" t="s">
        <v>6</v>
      </c>
      <c r="K362" s="23" t="s">
        <v>6</v>
      </c>
      <c r="L362" s="22">
        <v>0</v>
      </c>
      <c r="M362" s="24">
        <v>299.95</v>
      </c>
      <c r="N362">
        <f ca="1">IF(LEFT(tblSales[[#This Row],[Category]],1)="A",RANDBETWEEN(1,4),RANDBETWEEN(2,7))</f>
        <v>1</v>
      </c>
      <c r="O362" s="24" t="str">
        <f>IF(COUNTIF($A$2:A362,A362)=1,SUMIFS(tblSales[Revenue],tblSales[Order ID],tblSales[[#This Row],[Order ID]]),"")</f>
        <v/>
      </c>
      <c r="P362" t="str">
        <f>TEXT(tblSales[[#This Row],[Date]],"ddd")</f>
        <v>Sun</v>
      </c>
      <c r="Q362">
        <f>1/COUNTIF(tblSales[Order ID],tblSales[[#This Row],[Order ID]])</f>
        <v>0.2</v>
      </c>
    </row>
    <row r="363" spans="1:17" x14ac:dyDescent="0.25">
      <c r="A363">
        <v>202047</v>
      </c>
      <c r="B363" s="5">
        <v>45487</v>
      </c>
      <c r="C363">
        <v>131883</v>
      </c>
      <c r="D363">
        <v>200559</v>
      </c>
      <c r="E363" t="s">
        <v>95</v>
      </c>
      <c r="F363" t="s">
        <v>97</v>
      </c>
      <c r="G363">
        <v>1</v>
      </c>
      <c r="H363" s="22">
        <v>59.99</v>
      </c>
      <c r="I363" t="s">
        <v>93</v>
      </c>
      <c r="J363" t="s">
        <v>6</v>
      </c>
      <c r="K363" s="23" t="s">
        <v>6</v>
      </c>
      <c r="L363" s="22">
        <v>0</v>
      </c>
      <c r="M363" s="24">
        <v>59.99</v>
      </c>
      <c r="N363">
        <f ca="1">IF(LEFT(tblSales[[#This Row],[Category]],1)="A",RANDBETWEEN(1,4),RANDBETWEEN(2,7))</f>
        <v>2</v>
      </c>
      <c r="O363" s="24" t="str">
        <f>IF(COUNTIF($A$2:A363,A363)=1,SUMIFS(tblSales[Revenue],tblSales[Order ID],tblSales[[#This Row],[Order ID]]),"")</f>
        <v/>
      </c>
      <c r="P363" t="str">
        <f>TEXT(tblSales[[#This Row],[Date]],"ddd")</f>
        <v>Sun</v>
      </c>
      <c r="Q363">
        <f>1/COUNTIF(tblSales[Order ID],tblSales[[#This Row],[Order ID]])</f>
        <v>0.2</v>
      </c>
    </row>
    <row r="364" spans="1:17" x14ac:dyDescent="0.25">
      <c r="A364">
        <v>202047</v>
      </c>
      <c r="B364" s="5">
        <v>45487</v>
      </c>
      <c r="C364">
        <v>131883</v>
      </c>
      <c r="D364">
        <v>200559</v>
      </c>
      <c r="E364" t="s">
        <v>95</v>
      </c>
      <c r="F364" t="s">
        <v>97</v>
      </c>
      <c r="G364">
        <v>1</v>
      </c>
      <c r="H364" s="22">
        <v>59.99</v>
      </c>
      <c r="I364" t="s">
        <v>93</v>
      </c>
      <c r="J364" t="s">
        <v>6</v>
      </c>
      <c r="K364" s="23" t="s">
        <v>6</v>
      </c>
      <c r="L364" s="22">
        <v>0</v>
      </c>
      <c r="M364" s="24">
        <v>59.99</v>
      </c>
      <c r="N364">
        <f ca="1">IF(LEFT(tblSales[[#This Row],[Category]],1)="A",RANDBETWEEN(1,4),RANDBETWEEN(2,7))</f>
        <v>2</v>
      </c>
      <c r="O364" s="24" t="str">
        <f>IF(COUNTIF($A$2:A364,A364)=1,SUMIFS(tblSales[Revenue],tblSales[Order ID],tblSales[[#This Row],[Order ID]]),"")</f>
        <v/>
      </c>
      <c r="P364" t="str">
        <f>TEXT(tblSales[[#This Row],[Date]],"ddd")</f>
        <v>Sun</v>
      </c>
      <c r="Q364">
        <f>1/COUNTIF(tblSales[Order ID],tblSales[[#This Row],[Order ID]])</f>
        <v>0.2</v>
      </c>
    </row>
    <row r="365" spans="1:17" x14ac:dyDescent="0.25">
      <c r="A365">
        <v>202047</v>
      </c>
      <c r="B365" s="5">
        <v>45487</v>
      </c>
      <c r="C365">
        <v>131883</v>
      </c>
      <c r="D365">
        <v>200559</v>
      </c>
      <c r="E365" t="s">
        <v>95</v>
      </c>
      <c r="F365" t="s">
        <v>97</v>
      </c>
      <c r="G365">
        <v>1</v>
      </c>
      <c r="H365" s="22">
        <v>59.99</v>
      </c>
      <c r="I365" t="s">
        <v>93</v>
      </c>
      <c r="J365" t="s">
        <v>6</v>
      </c>
      <c r="K365" s="23" t="s">
        <v>6</v>
      </c>
      <c r="L365" s="22">
        <v>0</v>
      </c>
      <c r="M365" s="24">
        <v>59.99</v>
      </c>
      <c r="N365">
        <f ca="1">IF(LEFT(tblSales[[#This Row],[Category]],1)="A",RANDBETWEEN(1,4),RANDBETWEEN(2,7))</f>
        <v>2</v>
      </c>
      <c r="O365" s="24" t="str">
        <f>IF(COUNTIF($A$2:A365,A365)=1,SUMIFS(tblSales[Revenue],tblSales[Order ID],tblSales[[#This Row],[Order ID]]),"")</f>
        <v/>
      </c>
      <c r="P365" t="str">
        <f>TEXT(tblSales[[#This Row],[Date]],"ddd")</f>
        <v>Sun</v>
      </c>
      <c r="Q365">
        <f>1/COUNTIF(tblSales[Order ID],tblSales[[#This Row],[Order ID]])</f>
        <v>0.2</v>
      </c>
    </row>
    <row r="366" spans="1:17" x14ac:dyDescent="0.25">
      <c r="A366">
        <v>202048</v>
      </c>
      <c r="B366" s="5">
        <v>45487</v>
      </c>
      <c r="C366">
        <v>110640</v>
      </c>
      <c r="D366">
        <v>300191</v>
      </c>
      <c r="E366" t="s">
        <v>92</v>
      </c>
      <c r="F366" t="s">
        <v>103</v>
      </c>
      <c r="G366">
        <v>1</v>
      </c>
      <c r="H366" s="22">
        <v>21.99</v>
      </c>
      <c r="I366" t="s">
        <v>93</v>
      </c>
      <c r="J366" t="s">
        <v>6</v>
      </c>
      <c r="K366" s="23" t="s">
        <v>6</v>
      </c>
      <c r="L366" s="22">
        <v>0</v>
      </c>
      <c r="M366" s="24">
        <v>21.99</v>
      </c>
      <c r="N366">
        <f ca="1">IF(LEFT(tblSales[[#This Row],[Category]],1)="A",RANDBETWEEN(1,4),RANDBETWEEN(2,7))</f>
        <v>4</v>
      </c>
      <c r="O366" s="24">
        <f>IF(COUNTIF($A$2:A366,A366)=1,SUMIFS(tblSales[Revenue],tblSales[Order ID],tblSales[[#This Row],[Order ID]]),"")</f>
        <v>21.99</v>
      </c>
      <c r="P366" t="str">
        <f>TEXT(tblSales[[#This Row],[Date]],"ddd")</f>
        <v>Sun</v>
      </c>
      <c r="Q366">
        <f>1/COUNTIF(tblSales[Order ID],tblSales[[#This Row],[Order ID]])</f>
        <v>1</v>
      </c>
    </row>
    <row r="367" spans="1:17" x14ac:dyDescent="0.25">
      <c r="A367">
        <v>202049</v>
      </c>
      <c r="B367" s="5">
        <v>45484</v>
      </c>
      <c r="C367">
        <v>131827</v>
      </c>
      <c r="D367">
        <v>200549</v>
      </c>
      <c r="E367" t="s">
        <v>95</v>
      </c>
      <c r="F367" t="s">
        <v>94</v>
      </c>
      <c r="G367">
        <v>2</v>
      </c>
      <c r="H367" s="22">
        <v>18.989999999999998</v>
      </c>
      <c r="I367" t="s">
        <v>93</v>
      </c>
      <c r="J367" t="s">
        <v>6</v>
      </c>
      <c r="K367" s="23" t="s">
        <v>6</v>
      </c>
      <c r="L367" s="22">
        <v>0</v>
      </c>
      <c r="M367" s="24">
        <v>37.979999999999997</v>
      </c>
      <c r="N367">
        <f ca="1">IF(LEFT(tblSales[[#This Row],[Category]],1)="A",RANDBETWEEN(1,4),RANDBETWEEN(2,7))</f>
        <v>2</v>
      </c>
      <c r="O367" s="24">
        <f>IF(COUNTIF($A$2:A367,A367)=1,SUMIFS(tblSales[Revenue],tblSales[Order ID],tblSales[[#This Row],[Order ID]]),"")</f>
        <v>37.979999999999997</v>
      </c>
      <c r="P367" t="str">
        <f>TEXT(tblSales[[#This Row],[Date]],"ddd")</f>
        <v>Thu</v>
      </c>
      <c r="Q367">
        <f>1/COUNTIF(tblSales[Order ID],tblSales[[#This Row],[Order ID]])</f>
        <v>1</v>
      </c>
    </row>
    <row r="368" spans="1:17" x14ac:dyDescent="0.25">
      <c r="A368">
        <v>202050</v>
      </c>
      <c r="B368" s="5">
        <v>45481</v>
      </c>
      <c r="C368">
        <v>126116</v>
      </c>
      <c r="D368">
        <v>300185</v>
      </c>
      <c r="E368" t="s">
        <v>92</v>
      </c>
      <c r="F368" t="s">
        <v>101</v>
      </c>
      <c r="G368">
        <v>2</v>
      </c>
      <c r="H368" s="22">
        <v>29.99</v>
      </c>
      <c r="I368" t="s">
        <v>93</v>
      </c>
      <c r="J368" t="s">
        <v>6</v>
      </c>
      <c r="K368" s="23" t="s">
        <v>6</v>
      </c>
      <c r="L368" s="22">
        <v>0</v>
      </c>
      <c r="M368" s="24">
        <v>59.98</v>
      </c>
      <c r="N368">
        <f ca="1">IF(LEFT(tblSales[[#This Row],[Category]],1)="A",RANDBETWEEN(1,4),RANDBETWEEN(2,7))</f>
        <v>4</v>
      </c>
      <c r="O368" s="24">
        <f>IF(COUNTIF($A$2:A368,A368)=1,SUMIFS(tblSales[Revenue],tblSales[Order ID],tblSales[[#This Row],[Order ID]]),"")</f>
        <v>59.98</v>
      </c>
      <c r="P368" t="str">
        <f>TEXT(tblSales[[#This Row],[Date]],"ddd")</f>
        <v>Mon</v>
      </c>
      <c r="Q368">
        <f>1/COUNTIF(tblSales[Order ID],tblSales[[#This Row],[Order ID]])</f>
        <v>1</v>
      </c>
    </row>
    <row r="369" spans="1:17" x14ac:dyDescent="0.25">
      <c r="A369">
        <v>202051</v>
      </c>
      <c r="B369" s="5">
        <v>45491</v>
      </c>
      <c r="C369">
        <v>102309</v>
      </c>
      <c r="D369">
        <v>300191</v>
      </c>
      <c r="E369" t="s">
        <v>92</v>
      </c>
      <c r="F369" t="s">
        <v>103</v>
      </c>
      <c r="G369">
        <v>2</v>
      </c>
      <c r="H369" s="22">
        <v>21.99</v>
      </c>
      <c r="I369" t="s">
        <v>93</v>
      </c>
      <c r="J369" t="s">
        <v>6</v>
      </c>
      <c r="K369" s="23" t="s">
        <v>6</v>
      </c>
      <c r="L369" s="22">
        <v>0</v>
      </c>
      <c r="M369" s="24">
        <v>43.98</v>
      </c>
      <c r="N369">
        <f ca="1">IF(LEFT(tblSales[[#This Row],[Category]],1)="A",RANDBETWEEN(1,4),RANDBETWEEN(2,7))</f>
        <v>3</v>
      </c>
      <c r="O369" s="24">
        <f>IF(COUNTIF($A$2:A369,A369)=1,SUMIFS(tblSales[Revenue],tblSales[Order ID],tblSales[[#This Row],[Order ID]]),"")</f>
        <v>43.98</v>
      </c>
      <c r="P369" t="str">
        <f>TEXT(tblSales[[#This Row],[Date]],"ddd")</f>
        <v>Thu</v>
      </c>
      <c r="Q369">
        <f>1/COUNTIF(tblSales[Order ID],tblSales[[#This Row],[Order ID]])</f>
        <v>1</v>
      </c>
    </row>
    <row r="370" spans="1:17" x14ac:dyDescent="0.25">
      <c r="A370">
        <v>202052</v>
      </c>
      <c r="B370" s="5">
        <v>45493</v>
      </c>
      <c r="C370">
        <v>122156</v>
      </c>
      <c r="D370">
        <v>200559</v>
      </c>
      <c r="E370" t="s">
        <v>95</v>
      </c>
      <c r="F370" t="s">
        <v>97</v>
      </c>
      <c r="G370">
        <v>4</v>
      </c>
      <c r="H370" s="22">
        <v>59.99</v>
      </c>
      <c r="I370" t="s">
        <v>93</v>
      </c>
      <c r="J370" t="s">
        <v>6</v>
      </c>
      <c r="K370" s="23" t="s">
        <v>6</v>
      </c>
      <c r="L370" s="22">
        <v>0</v>
      </c>
      <c r="M370" s="24">
        <v>239.96</v>
      </c>
      <c r="N370">
        <f ca="1">IF(LEFT(tblSales[[#This Row],[Category]],1)="A",RANDBETWEEN(1,4),RANDBETWEEN(2,7))</f>
        <v>3</v>
      </c>
      <c r="O370" s="24">
        <f>IF(COUNTIF($A$2:A370,A370)=1,SUMIFS(tblSales[Revenue],tblSales[Order ID],tblSales[[#This Row],[Order ID]]),"")</f>
        <v>239.96</v>
      </c>
      <c r="P370" t="str">
        <f>TEXT(tblSales[[#This Row],[Date]],"ddd")</f>
        <v>Sat</v>
      </c>
      <c r="Q370">
        <f>1/COUNTIF(tblSales[Order ID],tblSales[[#This Row],[Order ID]])</f>
        <v>1</v>
      </c>
    </row>
    <row r="371" spans="1:17" x14ac:dyDescent="0.25">
      <c r="A371">
        <v>202053</v>
      </c>
      <c r="B371" s="5">
        <v>45491</v>
      </c>
      <c r="C371">
        <v>120312</v>
      </c>
      <c r="D371">
        <v>100254</v>
      </c>
      <c r="E371" t="s">
        <v>98</v>
      </c>
      <c r="F371" t="s">
        <v>35</v>
      </c>
      <c r="G371">
        <v>1</v>
      </c>
      <c r="H371" s="22">
        <v>799</v>
      </c>
      <c r="I371" t="s">
        <v>93</v>
      </c>
      <c r="J371" t="s">
        <v>6</v>
      </c>
      <c r="K371" s="23" t="s">
        <v>6</v>
      </c>
      <c r="L371" s="22">
        <v>0</v>
      </c>
      <c r="M371" s="24">
        <v>799</v>
      </c>
      <c r="N371">
        <f ca="1">IF(LEFT(tblSales[[#This Row],[Category]],1)="A",RANDBETWEEN(1,4),RANDBETWEEN(2,7))</f>
        <v>5</v>
      </c>
      <c r="O371" s="24">
        <f>IF(COUNTIF($A$2:A371,A371)=1,SUMIFS(tblSales[Revenue],tblSales[Order ID],tblSales[[#This Row],[Order ID]]),"")</f>
        <v>1195.94</v>
      </c>
      <c r="P371" t="str">
        <f>TEXT(tblSales[[#This Row],[Date]],"ddd")</f>
        <v>Thu</v>
      </c>
      <c r="Q371">
        <f>1/COUNTIF(tblSales[Order ID],tblSales[[#This Row],[Order ID]])</f>
        <v>0.16666666666666666</v>
      </c>
    </row>
    <row r="372" spans="1:17" x14ac:dyDescent="0.25">
      <c r="A372">
        <v>202053</v>
      </c>
      <c r="B372" s="5">
        <v>45491</v>
      </c>
      <c r="C372">
        <v>120312</v>
      </c>
      <c r="D372">
        <v>300189</v>
      </c>
      <c r="E372" t="s">
        <v>92</v>
      </c>
      <c r="F372" t="s">
        <v>102</v>
      </c>
      <c r="G372">
        <v>1</v>
      </c>
      <c r="H372" s="22">
        <v>24.99</v>
      </c>
      <c r="I372" t="s">
        <v>93</v>
      </c>
      <c r="J372" t="s">
        <v>6</v>
      </c>
      <c r="K372" s="23" t="s">
        <v>6</v>
      </c>
      <c r="L372" s="22">
        <v>0</v>
      </c>
      <c r="M372" s="24">
        <v>24.99</v>
      </c>
      <c r="N372">
        <f ca="1">IF(LEFT(tblSales[[#This Row],[Category]],1)="A",RANDBETWEEN(1,4),RANDBETWEEN(2,7))</f>
        <v>2</v>
      </c>
      <c r="O372" s="24" t="str">
        <f>IF(COUNTIF($A$2:A372,A372)=1,SUMIFS(tblSales[Revenue],tblSales[Order ID],tblSales[[#This Row],[Order ID]]),"")</f>
        <v/>
      </c>
      <c r="P372" t="str">
        <f>TEXT(tblSales[[#This Row],[Date]],"ddd")</f>
        <v>Thu</v>
      </c>
      <c r="Q372">
        <f>1/COUNTIF(tblSales[Order ID],tblSales[[#This Row],[Order ID]])</f>
        <v>0.16666666666666666</v>
      </c>
    </row>
    <row r="373" spans="1:17" x14ac:dyDescent="0.25">
      <c r="A373">
        <v>202053</v>
      </c>
      <c r="B373" s="5">
        <v>45491</v>
      </c>
      <c r="C373">
        <v>120312</v>
      </c>
      <c r="D373">
        <v>200559</v>
      </c>
      <c r="E373" t="s">
        <v>95</v>
      </c>
      <c r="F373" t="s">
        <v>97</v>
      </c>
      <c r="G373">
        <v>1</v>
      </c>
      <c r="H373" s="22">
        <v>59.99</v>
      </c>
      <c r="I373" t="s">
        <v>93</v>
      </c>
      <c r="J373" t="s">
        <v>6</v>
      </c>
      <c r="K373" s="23" t="s">
        <v>6</v>
      </c>
      <c r="L373" s="22">
        <v>0</v>
      </c>
      <c r="M373" s="24">
        <v>59.99</v>
      </c>
      <c r="N373">
        <f ca="1">IF(LEFT(tblSales[[#This Row],[Category]],1)="A",RANDBETWEEN(1,4),RANDBETWEEN(2,7))</f>
        <v>3</v>
      </c>
      <c r="O373" s="24" t="str">
        <f>IF(COUNTIF($A$2:A373,A373)=1,SUMIFS(tblSales[Revenue],tblSales[Order ID],tblSales[[#This Row],[Order ID]]),"")</f>
        <v/>
      </c>
      <c r="P373" t="str">
        <f>TEXT(tblSales[[#This Row],[Date]],"ddd")</f>
        <v>Thu</v>
      </c>
      <c r="Q373">
        <f>1/COUNTIF(tblSales[Order ID],tblSales[[#This Row],[Order ID]])</f>
        <v>0.16666666666666666</v>
      </c>
    </row>
    <row r="374" spans="1:17" x14ac:dyDescent="0.25">
      <c r="A374">
        <v>202053</v>
      </c>
      <c r="B374" s="5">
        <v>45491</v>
      </c>
      <c r="C374">
        <v>120312</v>
      </c>
      <c r="D374">
        <v>300191</v>
      </c>
      <c r="E374" t="s">
        <v>92</v>
      </c>
      <c r="F374" t="s">
        <v>103</v>
      </c>
      <c r="G374">
        <v>1</v>
      </c>
      <c r="H374" s="22">
        <v>21.99</v>
      </c>
      <c r="I374" t="s">
        <v>93</v>
      </c>
      <c r="J374" t="s">
        <v>6</v>
      </c>
      <c r="K374" s="23" t="s">
        <v>6</v>
      </c>
      <c r="L374" s="22">
        <v>0</v>
      </c>
      <c r="M374" s="24">
        <v>21.99</v>
      </c>
      <c r="N374">
        <f ca="1">IF(LEFT(tblSales[[#This Row],[Category]],1)="A",RANDBETWEEN(1,4),RANDBETWEEN(2,7))</f>
        <v>2</v>
      </c>
      <c r="O374" s="24" t="str">
        <f>IF(COUNTIF($A$2:A374,A374)=1,SUMIFS(tblSales[Revenue],tblSales[Order ID],tblSales[[#This Row],[Order ID]]),"")</f>
        <v/>
      </c>
      <c r="P374" t="str">
        <f>TEXT(tblSales[[#This Row],[Date]],"ddd")</f>
        <v>Thu</v>
      </c>
      <c r="Q374">
        <f>1/COUNTIF(tblSales[Order ID],tblSales[[#This Row],[Order ID]])</f>
        <v>0.16666666666666666</v>
      </c>
    </row>
    <row r="375" spans="1:17" x14ac:dyDescent="0.25">
      <c r="A375">
        <v>202053</v>
      </c>
      <c r="B375" s="5">
        <v>45491</v>
      </c>
      <c r="C375">
        <v>120312</v>
      </c>
      <c r="D375">
        <v>300185</v>
      </c>
      <c r="E375" t="s">
        <v>92</v>
      </c>
      <c r="F375" t="s">
        <v>101</v>
      </c>
      <c r="G375">
        <v>1</v>
      </c>
      <c r="H375" s="22">
        <v>29.99</v>
      </c>
      <c r="I375" t="s">
        <v>93</v>
      </c>
      <c r="J375" t="s">
        <v>6</v>
      </c>
      <c r="K375" s="23" t="s">
        <v>6</v>
      </c>
      <c r="L375" s="22">
        <v>0</v>
      </c>
      <c r="M375" s="24">
        <v>29.99</v>
      </c>
      <c r="N375">
        <f ca="1">IF(LEFT(tblSales[[#This Row],[Category]],1)="A",RANDBETWEEN(1,4),RANDBETWEEN(2,7))</f>
        <v>3</v>
      </c>
      <c r="O375" s="24" t="str">
        <f>IF(COUNTIF($A$2:A375,A375)=1,SUMIFS(tblSales[Revenue],tblSales[Order ID],tblSales[[#This Row],[Order ID]]),"")</f>
        <v/>
      </c>
      <c r="P375" t="str">
        <f>TEXT(tblSales[[#This Row],[Date]],"ddd")</f>
        <v>Thu</v>
      </c>
      <c r="Q375">
        <f>1/COUNTIF(tblSales[Order ID],tblSales[[#This Row],[Order ID]])</f>
        <v>0.16666666666666666</v>
      </c>
    </row>
    <row r="376" spans="1:17" x14ac:dyDescent="0.25">
      <c r="A376">
        <v>202053</v>
      </c>
      <c r="B376" s="5">
        <v>45491</v>
      </c>
      <c r="C376">
        <v>120312</v>
      </c>
      <c r="D376">
        <v>200557</v>
      </c>
      <c r="E376" t="s">
        <v>95</v>
      </c>
      <c r="F376" t="s">
        <v>106</v>
      </c>
      <c r="G376">
        <v>2</v>
      </c>
      <c r="H376" s="22">
        <v>129.99</v>
      </c>
      <c r="I376" t="s">
        <v>93</v>
      </c>
      <c r="J376" t="s">
        <v>6</v>
      </c>
      <c r="K376" s="23" t="s">
        <v>6</v>
      </c>
      <c r="L376" s="22">
        <v>0</v>
      </c>
      <c r="M376" s="24">
        <v>259.98</v>
      </c>
      <c r="N376">
        <f ca="1">IF(LEFT(tblSales[[#This Row],[Category]],1)="A",RANDBETWEEN(1,4),RANDBETWEEN(2,7))</f>
        <v>3</v>
      </c>
      <c r="O376" s="24" t="str">
        <f>IF(COUNTIF($A$2:A376,A376)=1,SUMIFS(tblSales[Revenue],tblSales[Order ID],tblSales[[#This Row],[Order ID]]),"")</f>
        <v/>
      </c>
      <c r="P376" t="str">
        <f>TEXT(tblSales[[#This Row],[Date]],"ddd")</f>
        <v>Thu</v>
      </c>
      <c r="Q376">
        <f>1/COUNTIF(tblSales[Order ID],tblSales[[#This Row],[Order ID]])</f>
        <v>0.16666666666666666</v>
      </c>
    </row>
    <row r="377" spans="1:17" x14ac:dyDescent="0.25">
      <c r="A377">
        <v>202054</v>
      </c>
      <c r="B377" s="5">
        <v>45490</v>
      </c>
      <c r="C377">
        <v>109882</v>
      </c>
      <c r="D377">
        <v>200556</v>
      </c>
      <c r="E377" t="s">
        <v>95</v>
      </c>
      <c r="F377" t="s">
        <v>96</v>
      </c>
      <c r="G377">
        <v>2</v>
      </c>
      <c r="H377" s="22">
        <v>64.989999999999995</v>
      </c>
      <c r="I377" t="s">
        <v>93</v>
      </c>
      <c r="J377" t="s">
        <v>6</v>
      </c>
      <c r="K377" s="23" t="s">
        <v>6</v>
      </c>
      <c r="L377" s="22">
        <v>0</v>
      </c>
      <c r="M377" s="24">
        <v>129.97999999999999</v>
      </c>
      <c r="N377">
        <f ca="1">IF(LEFT(tblSales[[#This Row],[Category]],1)="A",RANDBETWEEN(1,4),RANDBETWEEN(2,7))</f>
        <v>1</v>
      </c>
      <c r="O377" s="24">
        <f>IF(COUNTIF($A$2:A377,A377)=1,SUMIFS(tblSales[Revenue],tblSales[Order ID],tblSales[[#This Row],[Order ID]]),"")</f>
        <v>129.97999999999999</v>
      </c>
      <c r="P377" t="str">
        <f>TEXT(tblSales[[#This Row],[Date]],"ddd")</f>
        <v>Wed</v>
      </c>
      <c r="Q377">
        <f>1/COUNTIF(tblSales[Order ID],tblSales[[#This Row],[Order ID]])</f>
        <v>1</v>
      </c>
    </row>
    <row r="378" spans="1:17" x14ac:dyDescent="0.25">
      <c r="A378">
        <v>202055</v>
      </c>
      <c r="B378" s="5">
        <v>45486</v>
      </c>
      <c r="C378">
        <v>106016</v>
      </c>
      <c r="D378">
        <v>100257</v>
      </c>
      <c r="E378" t="s">
        <v>98</v>
      </c>
      <c r="F378" t="s">
        <v>43</v>
      </c>
      <c r="G378">
        <v>3</v>
      </c>
      <c r="H378" s="22">
        <v>379</v>
      </c>
      <c r="I378" t="s">
        <v>93</v>
      </c>
      <c r="J378" t="s">
        <v>6</v>
      </c>
      <c r="K378" s="23" t="s">
        <v>6</v>
      </c>
      <c r="L378" s="22">
        <v>0</v>
      </c>
      <c r="M378" s="24">
        <v>1137</v>
      </c>
      <c r="N378">
        <f ca="1">IF(LEFT(tblSales[[#This Row],[Category]],1)="A",RANDBETWEEN(1,4),RANDBETWEEN(2,7))</f>
        <v>3</v>
      </c>
      <c r="O378" s="24">
        <f>IF(COUNTIF($A$2:A378,A378)=1,SUMIFS(tblSales[Revenue],tblSales[Order ID],tblSales[[#This Row],[Order ID]]),"")</f>
        <v>1137</v>
      </c>
      <c r="P378" t="str">
        <f>TEXT(tblSales[[#This Row],[Date]],"ddd")</f>
        <v>Sat</v>
      </c>
      <c r="Q378">
        <f>1/COUNTIF(tblSales[Order ID],tblSales[[#This Row],[Order ID]])</f>
        <v>1</v>
      </c>
    </row>
    <row r="379" spans="1:17" x14ac:dyDescent="0.25">
      <c r="A379">
        <v>202056</v>
      </c>
      <c r="B379" s="5">
        <v>45486</v>
      </c>
      <c r="C379">
        <v>129937</v>
      </c>
      <c r="D379">
        <v>200556</v>
      </c>
      <c r="E379" t="s">
        <v>95</v>
      </c>
      <c r="F379" t="s">
        <v>96</v>
      </c>
      <c r="G379">
        <v>3</v>
      </c>
      <c r="H379" s="22">
        <v>64.989999999999995</v>
      </c>
      <c r="I379" t="s">
        <v>18</v>
      </c>
      <c r="J379" t="s">
        <v>104</v>
      </c>
      <c r="K379" s="23">
        <v>0.15</v>
      </c>
      <c r="L379" s="22">
        <v>29.245499999999993</v>
      </c>
      <c r="M379" s="24">
        <v>165.72449999999998</v>
      </c>
      <c r="N379">
        <f ca="1">IF(LEFT(tblSales[[#This Row],[Category]],1)="A",RANDBETWEEN(1,4),RANDBETWEEN(2,7))</f>
        <v>3</v>
      </c>
      <c r="O379" s="24">
        <f>IF(COUNTIF($A$2:A379,A379)=1,SUMIFS(tblSales[Revenue],tblSales[Order ID],tblSales[[#This Row],[Order ID]]),"")</f>
        <v>220.96599999999998</v>
      </c>
      <c r="P379" t="str">
        <f>TEXT(tblSales[[#This Row],[Date]],"ddd")</f>
        <v>Sat</v>
      </c>
      <c r="Q379">
        <f>1/COUNTIF(tblSales[Order ID],tblSales[[#This Row],[Order ID]])</f>
        <v>0.5</v>
      </c>
    </row>
    <row r="380" spans="1:17" x14ac:dyDescent="0.25">
      <c r="A380">
        <v>202056</v>
      </c>
      <c r="B380" s="5">
        <v>45486</v>
      </c>
      <c r="C380">
        <v>129937</v>
      </c>
      <c r="D380">
        <v>200556</v>
      </c>
      <c r="E380" t="s">
        <v>95</v>
      </c>
      <c r="F380" t="s">
        <v>96</v>
      </c>
      <c r="G380">
        <v>1</v>
      </c>
      <c r="H380" s="22">
        <v>64.989999999999995</v>
      </c>
      <c r="I380" t="s">
        <v>18</v>
      </c>
      <c r="J380" t="s">
        <v>104</v>
      </c>
      <c r="K380" s="23">
        <v>0.15</v>
      </c>
      <c r="L380" s="22">
        <v>9.7484999999999982</v>
      </c>
      <c r="M380" s="24">
        <v>55.241499999999995</v>
      </c>
      <c r="N380">
        <f ca="1">IF(LEFT(tblSales[[#This Row],[Category]],1)="A",RANDBETWEEN(1,4),RANDBETWEEN(2,7))</f>
        <v>4</v>
      </c>
      <c r="O380" s="24" t="str">
        <f>IF(COUNTIF($A$2:A380,A380)=1,SUMIFS(tblSales[Revenue],tblSales[Order ID],tblSales[[#This Row],[Order ID]]),"")</f>
        <v/>
      </c>
      <c r="P380" t="str">
        <f>TEXT(tblSales[[#This Row],[Date]],"ddd")</f>
        <v>Sat</v>
      </c>
      <c r="Q380">
        <f>1/COUNTIF(tblSales[Order ID],tblSales[[#This Row],[Order ID]])</f>
        <v>0.5</v>
      </c>
    </row>
    <row r="381" spans="1:17" x14ac:dyDescent="0.25">
      <c r="A381">
        <v>202057</v>
      </c>
      <c r="B381" s="5">
        <v>45486</v>
      </c>
      <c r="C381">
        <v>115843</v>
      </c>
      <c r="D381">
        <v>300191</v>
      </c>
      <c r="E381" t="s">
        <v>92</v>
      </c>
      <c r="F381" t="s">
        <v>103</v>
      </c>
      <c r="G381">
        <v>1</v>
      </c>
      <c r="H381" s="22">
        <v>21.99</v>
      </c>
      <c r="I381" t="s">
        <v>93</v>
      </c>
      <c r="J381" t="s">
        <v>6</v>
      </c>
      <c r="K381" s="23" t="s">
        <v>6</v>
      </c>
      <c r="L381" s="22">
        <v>0</v>
      </c>
      <c r="M381" s="24">
        <v>21.99</v>
      </c>
      <c r="N381">
        <f ca="1">IF(LEFT(tblSales[[#This Row],[Category]],1)="A",RANDBETWEEN(1,4),RANDBETWEEN(2,7))</f>
        <v>2</v>
      </c>
      <c r="O381" s="24">
        <f>IF(COUNTIF($A$2:A381,A381)=1,SUMIFS(tblSales[Revenue],tblSales[Order ID],tblSales[[#This Row],[Order ID]]),"")</f>
        <v>777.99</v>
      </c>
      <c r="P381" t="str">
        <f>TEXT(tblSales[[#This Row],[Date]],"ddd")</f>
        <v>Sat</v>
      </c>
      <c r="Q381">
        <f>1/COUNTIF(tblSales[Order ID],tblSales[[#This Row],[Order ID]])</f>
        <v>0.5</v>
      </c>
    </row>
    <row r="382" spans="1:17" x14ac:dyDescent="0.25">
      <c r="A382">
        <v>202057</v>
      </c>
      <c r="B382" s="5">
        <v>45486</v>
      </c>
      <c r="C382">
        <v>115843</v>
      </c>
      <c r="D382">
        <v>100250</v>
      </c>
      <c r="E382" t="s">
        <v>98</v>
      </c>
      <c r="F382" t="s">
        <v>51</v>
      </c>
      <c r="G382">
        <v>4</v>
      </c>
      <c r="H382" s="22">
        <v>189</v>
      </c>
      <c r="I382" t="s">
        <v>93</v>
      </c>
      <c r="J382" t="s">
        <v>6</v>
      </c>
      <c r="K382" s="23" t="s">
        <v>6</v>
      </c>
      <c r="L382" s="22">
        <v>0</v>
      </c>
      <c r="M382" s="24">
        <v>756</v>
      </c>
      <c r="N382">
        <f ca="1">IF(LEFT(tblSales[[#This Row],[Category]],1)="A",RANDBETWEEN(1,4),RANDBETWEEN(2,7))</f>
        <v>4</v>
      </c>
      <c r="O382" s="24" t="str">
        <f>IF(COUNTIF($A$2:A382,A382)=1,SUMIFS(tblSales[Revenue],tblSales[Order ID],tblSales[[#This Row],[Order ID]]),"")</f>
        <v/>
      </c>
      <c r="P382" t="str">
        <f>TEXT(tblSales[[#This Row],[Date]],"ddd")</f>
        <v>Sat</v>
      </c>
      <c r="Q382">
        <f>1/COUNTIF(tblSales[Order ID],tblSales[[#This Row],[Order ID]])</f>
        <v>0.5</v>
      </c>
    </row>
    <row r="383" spans="1:17" x14ac:dyDescent="0.25">
      <c r="A383">
        <v>202058</v>
      </c>
      <c r="B383" s="5">
        <v>45492</v>
      </c>
      <c r="C383">
        <v>124112</v>
      </c>
      <c r="D383">
        <v>100254</v>
      </c>
      <c r="E383" t="s">
        <v>98</v>
      </c>
      <c r="F383" t="s">
        <v>35</v>
      </c>
      <c r="G383">
        <v>1</v>
      </c>
      <c r="H383" s="22">
        <v>799</v>
      </c>
      <c r="I383" t="s">
        <v>18</v>
      </c>
      <c r="J383" t="s">
        <v>99</v>
      </c>
      <c r="K383" s="23">
        <v>0.1</v>
      </c>
      <c r="L383" s="22">
        <v>79.900000000000006</v>
      </c>
      <c r="M383" s="24">
        <v>719.1</v>
      </c>
      <c r="N383">
        <f ca="1">IF(LEFT(tblSales[[#This Row],[Category]],1)="A",RANDBETWEEN(1,4),RANDBETWEEN(2,7))</f>
        <v>6</v>
      </c>
      <c r="O383" s="24">
        <f>IF(COUNTIF($A$2:A383,A383)=1,SUMIFS(tblSales[Revenue],tblSales[Order ID],tblSales[[#This Row],[Order ID]]),"")</f>
        <v>719.1</v>
      </c>
      <c r="P383" t="str">
        <f>TEXT(tblSales[[#This Row],[Date]],"ddd")</f>
        <v>Fri</v>
      </c>
      <c r="Q383">
        <f>1/COUNTIF(tblSales[Order ID],tblSales[[#This Row],[Order ID]])</f>
        <v>1</v>
      </c>
    </row>
    <row r="384" spans="1:17" x14ac:dyDescent="0.25">
      <c r="A384">
        <v>202059</v>
      </c>
      <c r="B384" s="5">
        <v>45492</v>
      </c>
      <c r="C384">
        <v>121611</v>
      </c>
      <c r="D384">
        <v>100254</v>
      </c>
      <c r="E384" t="s">
        <v>98</v>
      </c>
      <c r="F384" t="s">
        <v>35</v>
      </c>
      <c r="G384">
        <v>1</v>
      </c>
      <c r="H384" s="22">
        <v>799</v>
      </c>
      <c r="I384" t="s">
        <v>93</v>
      </c>
      <c r="J384" t="s">
        <v>6</v>
      </c>
      <c r="K384" s="23" t="s">
        <v>6</v>
      </c>
      <c r="L384" s="22">
        <v>0</v>
      </c>
      <c r="M384" s="24">
        <v>799</v>
      </c>
      <c r="N384">
        <f ca="1">IF(LEFT(tblSales[[#This Row],[Category]],1)="A",RANDBETWEEN(1,4),RANDBETWEEN(2,7))</f>
        <v>6</v>
      </c>
      <c r="O384" s="24">
        <f>IF(COUNTIF($A$2:A384,A384)=1,SUMIFS(tblSales[Revenue],tblSales[Order ID],tblSales[[#This Row],[Order ID]]),"")</f>
        <v>1244.97</v>
      </c>
      <c r="P384" t="str">
        <f>TEXT(tblSales[[#This Row],[Date]],"ddd")</f>
        <v>Fri</v>
      </c>
      <c r="Q384">
        <f>1/COUNTIF(tblSales[Order ID],tblSales[[#This Row],[Order ID]])</f>
        <v>0.25</v>
      </c>
    </row>
    <row r="385" spans="1:17" x14ac:dyDescent="0.25">
      <c r="A385">
        <v>202059</v>
      </c>
      <c r="B385" s="5">
        <v>45492</v>
      </c>
      <c r="C385">
        <v>121611</v>
      </c>
      <c r="D385">
        <v>100250</v>
      </c>
      <c r="E385" t="s">
        <v>98</v>
      </c>
      <c r="F385" t="s">
        <v>51</v>
      </c>
      <c r="G385">
        <v>2</v>
      </c>
      <c r="H385" s="22">
        <v>189</v>
      </c>
      <c r="I385" t="s">
        <v>93</v>
      </c>
      <c r="J385" t="s">
        <v>6</v>
      </c>
      <c r="K385" s="23" t="s">
        <v>6</v>
      </c>
      <c r="L385" s="22">
        <v>0</v>
      </c>
      <c r="M385" s="24">
        <v>378</v>
      </c>
      <c r="N385">
        <f ca="1">IF(LEFT(tblSales[[#This Row],[Category]],1)="A",RANDBETWEEN(1,4),RANDBETWEEN(2,7))</f>
        <v>5</v>
      </c>
      <c r="O385" s="24" t="str">
        <f>IF(COUNTIF($A$2:A385,A385)=1,SUMIFS(tblSales[Revenue],tblSales[Order ID],tblSales[[#This Row],[Order ID]]),"")</f>
        <v/>
      </c>
      <c r="P385" t="str">
        <f>TEXT(tblSales[[#This Row],[Date]],"ddd")</f>
        <v>Fri</v>
      </c>
      <c r="Q385">
        <f>1/COUNTIF(tblSales[Order ID],tblSales[[#This Row],[Order ID]])</f>
        <v>0.25</v>
      </c>
    </row>
    <row r="386" spans="1:17" x14ac:dyDescent="0.25">
      <c r="A386">
        <v>202059</v>
      </c>
      <c r="B386" s="5">
        <v>45492</v>
      </c>
      <c r="C386">
        <v>121611</v>
      </c>
      <c r="D386">
        <v>200549</v>
      </c>
      <c r="E386" t="s">
        <v>95</v>
      </c>
      <c r="F386" t="s">
        <v>94</v>
      </c>
      <c r="G386">
        <v>2</v>
      </c>
      <c r="H386" s="22">
        <v>18.989999999999998</v>
      </c>
      <c r="I386" t="s">
        <v>93</v>
      </c>
      <c r="J386" t="s">
        <v>6</v>
      </c>
      <c r="K386" s="23" t="s">
        <v>6</v>
      </c>
      <c r="L386" s="22">
        <v>0</v>
      </c>
      <c r="M386" s="24">
        <v>37.979999999999997</v>
      </c>
      <c r="N386">
        <f ca="1">IF(LEFT(tblSales[[#This Row],[Category]],1)="A",RANDBETWEEN(1,4),RANDBETWEEN(2,7))</f>
        <v>2</v>
      </c>
      <c r="O386" s="24" t="str">
        <f>IF(COUNTIF($A$2:A386,A386)=1,SUMIFS(tblSales[Revenue],tblSales[Order ID],tblSales[[#This Row],[Order ID]]),"")</f>
        <v/>
      </c>
      <c r="P386" t="str">
        <f>TEXT(tblSales[[#This Row],[Date]],"ddd")</f>
        <v>Fri</v>
      </c>
      <c r="Q386">
        <f>1/COUNTIF(tblSales[Order ID],tblSales[[#This Row],[Order ID]])</f>
        <v>0.25</v>
      </c>
    </row>
    <row r="387" spans="1:17" x14ac:dyDescent="0.25">
      <c r="A387">
        <v>202059</v>
      </c>
      <c r="B387" s="5">
        <v>45492</v>
      </c>
      <c r="C387">
        <v>121611</v>
      </c>
      <c r="D387">
        <v>300185</v>
      </c>
      <c r="E387" t="s">
        <v>92</v>
      </c>
      <c r="F387" t="s">
        <v>101</v>
      </c>
      <c r="G387">
        <v>1</v>
      </c>
      <c r="H387" s="22">
        <v>29.99</v>
      </c>
      <c r="I387" t="s">
        <v>93</v>
      </c>
      <c r="J387" t="s">
        <v>6</v>
      </c>
      <c r="K387" s="23" t="s">
        <v>6</v>
      </c>
      <c r="L387" s="22">
        <v>0</v>
      </c>
      <c r="M387" s="24">
        <v>29.99</v>
      </c>
      <c r="N387">
        <f ca="1">IF(LEFT(tblSales[[#This Row],[Category]],1)="A",RANDBETWEEN(1,4),RANDBETWEEN(2,7))</f>
        <v>2</v>
      </c>
      <c r="O387" s="24" t="str">
        <f>IF(COUNTIF($A$2:A387,A387)=1,SUMIFS(tblSales[Revenue],tblSales[Order ID],tblSales[[#This Row],[Order ID]]),"")</f>
        <v/>
      </c>
      <c r="P387" t="str">
        <f>TEXT(tblSales[[#This Row],[Date]],"ddd")</f>
        <v>Fri</v>
      </c>
      <c r="Q387">
        <f>1/COUNTIF(tblSales[Order ID],tblSales[[#This Row],[Order ID]])</f>
        <v>0.25</v>
      </c>
    </row>
    <row r="388" spans="1:17" x14ac:dyDescent="0.25">
      <c r="A388">
        <v>202060</v>
      </c>
      <c r="B388" s="5">
        <v>45484</v>
      </c>
      <c r="C388">
        <v>102385</v>
      </c>
      <c r="D388">
        <v>100250</v>
      </c>
      <c r="E388" t="s">
        <v>98</v>
      </c>
      <c r="F388" t="s">
        <v>51</v>
      </c>
      <c r="G388">
        <v>4</v>
      </c>
      <c r="H388" s="22">
        <v>189</v>
      </c>
      <c r="I388" t="s">
        <v>93</v>
      </c>
      <c r="J388" t="s">
        <v>6</v>
      </c>
      <c r="K388" s="23" t="s">
        <v>6</v>
      </c>
      <c r="L388" s="22">
        <v>0</v>
      </c>
      <c r="M388" s="24">
        <v>756</v>
      </c>
      <c r="N388">
        <f ca="1">IF(LEFT(tblSales[[#This Row],[Category]],1)="A",RANDBETWEEN(1,4),RANDBETWEEN(2,7))</f>
        <v>7</v>
      </c>
      <c r="O388" s="24">
        <f>IF(COUNTIF($A$2:A388,A388)=1,SUMIFS(tblSales[Revenue],tblSales[Order ID],tblSales[[#This Row],[Order ID]]),"")</f>
        <v>850.95</v>
      </c>
      <c r="P388" t="str">
        <f>TEXT(tblSales[[#This Row],[Date]],"ddd")</f>
        <v>Thu</v>
      </c>
      <c r="Q388">
        <f>1/COUNTIF(tblSales[Order ID],tblSales[[#This Row],[Order ID]])</f>
        <v>0.5</v>
      </c>
    </row>
    <row r="389" spans="1:17" x14ac:dyDescent="0.25">
      <c r="A389">
        <v>202060</v>
      </c>
      <c r="B389" s="5">
        <v>45484</v>
      </c>
      <c r="C389">
        <v>102385</v>
      </c>
      <c r="D389">
        <v>200549</v>
      </c>
      <c r="E389" t="s">
        <v>95</v>
      </c>
      <c r="F389" t="s">
        <v>94</v>
      </c>
      <c r="G389">
        <v>5</v>
      </c>
      <c r="H389" s="22">
        <v>18.989999999999998</v>
      </c>
      <c r="I389" t="s">
        <v>93</v>
      </c>
      <c r="J389" t="s">
        <v>6</v>
      </c>
      <c r="K389" s="23" t="s">
        <v>6</v>
      </c>
      <c r="L389" s="22">
        <v>0</v>
      </c>
      <c r="M389" s="24">
        <v>94.949999999999989</v>
      </c>
      <c r="N389">
        <f ca="1">IF(LEFT(tblSales[[#This Row],[Category]],1)="A",RANDBETWEEN(1,4),RANDBETWEEN(2,7))</f>
        <v>3</v>
      </c>
      <c r="O389" s="24" t="str">
        <f>IF(COUNTIF($A$2:A389,A389)=1,SUMIFS(tblSales[Revenue],tblSales[Order ID],tblSales[[#This Row],[Order ID]]),"")</f>
        <v/>
      </c>
      <c r="P389" t="str">
        <f>TEXT(tblSales[[#This Row],[Date]],"ddd")</f>
        <v>Thu</v>
      </c>
      <c r="Q389">
        <f>1/COUNTIF(tblSales[Order ID],tblSales[[#This Row],[Order ID]])</f>
        <v>0.5</v>
      </c>
    </row>
    <row r="390" spans="1:17" x14ac:dyDescent="0.25">
      <c r="A390">
        <v>202061</v>
      </c>
      <c r="B390" s="5">
        <v>45481</v>
      </c>
      <c r="C390">
        <v>127750</v>
      </c>
      <c r="D390">
        <v>100250</v>
      </c>
      <c r="E390" t="s">
        <v>98</v>
      </c>
      <c r="F390" t="s">
        <v>51</v>
      </c>
      <c r="G390">
        <v>5</v>
      </c>
      <c r="H390" s="22">
        <v>189</v>
      </c>
      <c r="I390" t="s">
        <v>93</v>
      </c>
      <c r="J390" t="s">
        <v>6</v>
      </c>
      <c r="K390" s="23" t="s">
        <v>6</v>
      </c>
      <c r="L390" s="22">
        <v>0</v>
      </c>
      <c r="M390" s="24">
        <v>945</v>
      </c>
      <c r="N390">
        <f ca="1">IF(LEFT(tblSales[[#This Row],[Category]],1)="A",RANDBETWEEN(1,4),RANDBETWEEN(2,7))</f>
        <v>4</v>
      </c>
      <c r="O390" s="24">
        <f>IF(COUNTIF($A$2:A390,A390)=1,SUMIFS(tblSales[Revenue],tblSales[Order ID],tblSales[[#This Row],[Order ID]]),"")</f>
        <v>966.99</v>
      </c>
      <c r="P390" t="str">
        <f>TEXT(tblSales[[#This Row],[Date]],"ddd")</f>
        <v>Mon</v>
      </c>
      <c r="Q390">
        <f>1/COUNTIF(tblSales[Order ID],tblSales[[#This Row],[Order ID]])</f>
        <v>0.5</v>
      </c>
    </row>
    <row r="391" spans="1:17" x14ac:dyDescent="0.25">
      <c r="A391">
        <v>202061</v>
      </c>
      <c r="B391" s="5">
        <v>45481</v>
      </c>
      <c r="C391">
        <v>127750</v>
      </c>
      <c r="D391">
        <v>300191</v>
      </c>
      <c r="E391" t="s">
        <v>92</v>
      </c>
      <c r="F391" t="s">
        <v>103</v>
      </c>
      <c r="G391">
        <v>1</v>
      </c>
      <c r="H391" s="22">
        <v>21.99</v>
      </c>
      <c r="I391" t="s">
        <v>93</v>
      </c>
      <c r="J391" t="s">
        <v>6</v>
      </c>
      <c r="K391" s="23" t="s">
        <v>6</v>
      </c>
      <c r="L391" s="22">
        <v>0</v>
      </c>
      <c r="M391" s="24">
        <v>21.99</v>
      </c>
      <c r="N391">
        <f ca="1">IF(LEFT(tblSales[[#This Row],[Category]],1)="A",RANDBETWEEN(1,4),RANDBETWEEN(2,7))</f>
        <v>1</v>
      </c>
      <c r="O391" s="24" t="str">
        <f>IF(COUNTIF($A$2:A391,A391)=1,SUMIFS(tblSales[Revenue],tblSales[Order ID],tblSales[[#This Row],[Order ID]]),"")</f>
        <v/>
      </c>
      <c r="P391" t="str">
        <f>TEXT(tblSales[[#This Row],[Date]],"ddd")</f>
        <v>Mon</v>
      </c>
      <c r="Q391">
        <f>1/COUNTIF(tblSales[Order ID],tblSales[[#This Row],[Order ID]])</f>
        <v>0.5</v>
      </c>
    </row>
    <row r="392" spans="1:17" x14ac:dyDescent="0.25">
      <c r="A392">
        <v>202062</v>
      </c>
      <c r="B392" s="5">
        <v>45486</v>
      </c>
      <c r="C392">
        <v>124697</v>
      </c>
      <c r="D392">
        <v>100248</v>
      </c>
      <c r="E392" t="s">
        <v>98</v>
      </c>
      <c r="F392" t="s">
        <v>37</v>
      </c>
      <c r="G392">
        <v>1</v>
      </c>
      <c r="H392" s="22">
        <v>199</v>
      </c>
      <c r="I392" t="s">
        <v>18</v>
      </c>
      <c r="J392" t="s">
        <v>99</v>
      </c>
      <c r="K392" s="23">
        <v>0.1</v>
      </c>
      <c r="L392" s="22">
        <v>19.900000000000002</v>
      </c>
      <c r="M392" s="24">
        <v>179.1</v>
      </c>
      <c r="N392">
        <f ca="1">IF(LEFT(tblSales[[#This Row],[Category]],1)="A",RANDBETWEEN(1,4),RANDBETWEEN(2,7))</f>
        <v>3</v>
      </c>
      <c r="O392" s="24">
        <f>IF(COUNTIF($A$2:A392,A392)=1,SUMIFS(tblSales[Revenue],tblSales[Order ID],tblSales[[#This Row],[Order ID]]),"")</f>
        <v>179.1</v>
      </c>
      <c r="P392" t="str">
        <f>TEXT(tblSales[[#This Row],[Date]],"ddd")</f>
        <v>Sat</v>
      </c>
      <c r="Q392">
        <f>1/COUNTIF(tblSales[Order ID],tblSales[[#This Row],[Order ID]])</f>
        <v>1</v>
      </c>
    </row>
    <row r="393" spans="1:17" x14ac:dyDescent="0.25">
      <c r="A393">
        <v>202063</v>
      </c>
      <c r="B393" s="5">
        <v>45485</v>
      </c>
      <c r="C393">
        <v>104905</v>
      </c>
      <c r="D393">
        <v>200549</v>
      </c>
      <c r="E393" t="s">
        <v>95</v>
      </c>
      <c r="F393" t="s">
        <v>94</v>
      </c>
      <c r="G393">
        <v>1</v>
      </c>
      <c r="H393" s="22">
        <v>18.989999999999998</v>
      </c>
      <c r="I393" t="s">
        <v>18</v>
      </c>
      <c r="J393" t="s">
        <v>99</v>
      </c>
      <c r="K393" s="23">
        <v>0.1</v>
      </c>
      <c r="L393" s="22">
        <v>1.899</v>
      </c>
      <c r="M393" s="24">
        <v>17.090999999999998</v>
      </c>
      <c r="N393">
        <f ca="1">IF(LEFT(tblSales[[#This Row],[Category]],1)="A",RANDBETWEEN(1,4),RANDBETWEEN(2,7))</f>
        <v>4</v>
      </c>
      <c r="O393" s="24">
        <f>IF(COUNTIF($A$2:A393,A393)=1,SUMIFS(tblSales[Revenue],tblSales[Order ID],tblSales[[#This Row],[Order ID]]),"")</f>
        <v>17.090999999999998</v>
      </c>
      <c r="P393" t="str">
        <f>TEXT(tblSales[[#This Row],[Date]],"ddd")</f>
        <v>Fri</v>
      </c>
      <c r="Q393">
        <f>1/COUNTIF(tblSales[Order ID],tblSales[[#This Row],[Order ID]])</f>
        <v>1</v>
      </c>
    </row>
    <row r="394" spans="1:17" x14ac:dyDescent="0.25">
      <c r="A394">
        <v>202064</v>
      </c>
      <c r="B394" s="5">
        <v>45492</v>
      </c>
      <c r="C394">
        <v>104274</v>
      </c>
      <c r="D394">
        <v>100253</v>
      </c>
      <c r="E394" t="s">
        <v>98</v>
      </c>
      <c r="F394" t="s">
        <v>48</v>
      </c>
      <c r="G394">
        <v>5</v>
      </c>
      <c r="H394" s="22">
        <v>279</v>
      </c>
      <c r="I394" t="s">
        <v>93</v>
      </c>
      <c r="J394" t="s">
        <v>6</v>
      </c>
      <c r="K394" s="23" t="s">
        <v>6</v>
      </c>
      <c r="L394" s="22">
        <v>0</v>
      </c>
      <c r="M394" s="24">
        <v>1395</v>
      </c>
      <c r="N394">
        <f ca="1">IF(LEFT(tblSales[[#This Row],[Category]],1)="A",RANDBETWEEN(1,4),RANDBETWEEN(2,7))</f>
        <v>2</v>
      </c>
      <c r="O394" s="24">
        <f>IF(COUNTIF($A$2:A394,A394)=1,SUMIFS(tblSales[Revenue],tblSales[Order ID],tblSales[[#This Row],[Order ID]]),"")</f>
        <v>1395</v>
      </c>
      <c r="P394" t="str">
        <f>TEXT(tblSales[[#This Row],[Date]],"ddd")</f>
        <v>Fri</v>
      </c>
      <c r="Q394">
        <f>1/COUNTIF(tblSales[Order ID],tblSales[[#This Row],[Order ID]])</f>
        <v>1</v>
      </c>
    </row>
    <row r="395" spans="1:17" x14ac:dyDescent="0.25">
      <c r="A395">
        <v>202065</v>
      </c>
      <c r="B395" s="5">
        <v>45483</v>
      </c>
      <c r="C395">
        <v>124839</v>
      </c>
      <c r="D395">
        <v>300190</v>
      </c>
      <c r="E395" t="s">
        <v>92</v>
      </c>
      <c r="F395" t="s">
        <v>91</v>
      </c>
      <c r="G395">
        <v>2</v>
      </c>
      <c r="H395" s="22">
        <v>35.99</v>
      </c>
      <c r="I395" t="s">
        <v>93</v>
      </c>
      <c r="J395" t="s">
        <v>6</v>
      </c>
      <c r="K395" s="23" t="s">
        <v>6</v>
      </c>
      <c r="L395" s="22">
        <v>0</v>
      </c>
      <c r="M395" s="24">
        <v>71.98</v>
      </c>
      <c r="N395">
        <f ca="1">IF(LEFT(tblSales[[#This Row],[Category]],1)="A",RANDBETWEEN(1,4),RANDBETWEEN(2,7))</f>
        <v>2</v>
      </c>
      <c r="O395" s="24">
        <f>IF(COUNTIF($A$2:A395,A395)=1,SUMIFS(tblSales[Revenue],tblSales[Order ID],tblSales[[#This Row],[Order ID]]),"")</f>
        <v>90.97</v>
      </c>
      <c r="P395" t="str">
        <f>TEXT(tblSales[[#This Row],[Date]],"ddd")</f>
        <v>Wed</v>
      </c>
      <c r="Q395">
        <f>1/COUNTIF(tblSales[Order ID],tblSales[[#This Row],[Order ID]])</f>
        <v>0.5</v>
      </c>
    </row>
    <row r="396" spans="1:17" x14ac:dyDescent="0.25">
      <c r="A396">
        <v>202065</v>
      </c>
      <c r="B396" s="5">
        <v>45483</v>
      </c>
      <c r="C396">
        <v>124839</v>
      </c>
      <c r="D396">
        <v>200549</v>
      </c>
      <c r="E396" t="s">
        <v>95</v>
      </c>
      <c r="F396" t="s">
        <v>94</v>
      </c>
      <c r="G396">
        <v>1</v>
      </c>
      <c r="H396" s="22">
        <v>18.989999999999998</v>
      </c>
      <c r="I396" t="s">
        <v>93</v>
      </c>
      <c r="J396" t="s">
        <v>6</v>
      </c>
      <c r="K396" s="23" t="s">
        <v>6</v>
      </c>
      <c r="L396" s="22">
        <v>0</v>
      </c>
      <c r="M396" s="24">
        <v>18.989999999999998</v>
      </c>
      <c r="N396">
        <f ca="1">IF(LEFT(tblSales[[#This Row],[Category]],1)="A",RANDBETWEEN(1,4),RANDBETWEEN(2,7))</f>
        <v>4</v>
      </c>
      <c r="O396" s="24" t="str">
        <f>IF(COUNTIF($A$2:A396,A396)=1,SUMIFS(tblSales[Revenue],tblSales[Order ID],tblSales[[#This Row],[Order ID]]),"")</f>
        <v/>
      </c>
      <c r="P396" t="str">
        <f>TEXT(tblSales[[#This Row],[Date]],"ddd")</f>
        <v>Wed</v>
      </c>
      <c r="Q396">
        <f>1/COUNTIF(tblSales[Order ID],tblSales[[#This Row],[Order ID]])</f>
        <v>0.5</v>
      </c>
    </row>
    <row r="397" spans="1:17" x14ac:dyDescent="0.25">
      <c r="A397">
        <v>202066</v>
      </c>
      <c r="B397" s="5">
        <v>45493</v>
      </c>
      <c r="C397">
        <v>106386</v>
      </c>
      <c r="D397">
        <v>100254</v>
      </c>
      <c r="E397" t="s">
        <v>98</v>
      </c>
      <c r="F397" t="s">
        <v>35</v>
      </c>
      <c r="G397">
        <v>5</v>
      </c>
      <c r="H397" s="22">
        <v>799</v>
      </c>
      <c r="I397" t="s">
        <v>93</v>
      </c>
      <c r="J397" t="s">
        <v>6</v>
      </c>
      <c r="K397" s="23" t="s">
        <v>6</v>
      </c>
      <c r="L397" s="22">
        <v>0</v>
      </c>
      <c r="M397" s="24">
        <v>3995</v>
      </c>
      <c r="N397">
        <f ca="1">IF(LEFT(tblSales[[#This Row],[Category]],1)="A",RANDBETWEEN(1,4),RANDBETWEEN(2,7))</f>
        <v>4</v>
      </c>
      <c r="O397" s="24">
        <f>IF(COUNTIF($A$2:A397,A397)=1,SUMIFS(tblSales[Revenue],tblSales[Order ID],tblSales[[#This Row],[Order ID]]),"")</f>
        <v>4125.95</v>
      </c>
      <c r="P397" t="str">
        <f>TEXT(tblSales[[#This Row],[Date]],"ddd")</f>
        <v>Sat</v>
      </c>
      <c r="Q397">
        <f>1/COUNTIF(tblSales[Order ID],tblSales[[#This Row],[Order ID]])</f>
        <v>0.25</v>
      </c>
    </row>
    <row r="398" spans="1:17" x14ac:dyDescent="0.25">
      <c r="A398">
        <v>202066</v>
      </c>
      <c r="B398" s="5">
        <v>45493</v>
      </c>
      <c r="C398">
        <v>106386</v>
      </c>
      <c r="D398">
        <v>200549</v>
      </c>
      <c r="E398" t="s">
        <v>95</v>
      </c>
      <c r="F398" t="s">
        <v>94</v>
      </c>
      <c r="G398">
        <v>3</v>
      </c>
      <c r="H398" s="22">
        <v>18.989999999999998</v>
      </c>
      <c r="I398" t="s">
        <v>93</v>
      </c>
      <c r="J398" t="s">
        <v>6</v>
      </c>
      <c r="K398" s="23" t="s">
        <v>6</v>
      </c>
      <c r="L398" s="22">
        <v>0</v>
      </c>
      <c r="M398" s="24">
        <v>56.97</v>
      </c>
      <c r="N398">
        <f ca="1">IF(LEFT(tblSales[[#This Row],[Category]],1)="A",RANDBETWEEN(1,4),RANDBETWEEN(2,7))</f>
        <v>2</v>
      </c>
      <c r="O398" s="24" t="str">
        <f>IF(COUNTIF($A$2:A398,A398)=1,SUMIFS(tblSales[Revenue],tblSales[Order ID],tblSales[[#This Row],[Order ID]]),"")</f>
        <v/>
      </c>
      <c r="P398" t="str">
        <f>TEXT(tblSales[[#This Row],[Date]],"ddd")</f>
        <v>Sat</v>
      </c>
      <c r="Q398">
        <f>1/COUNTIF(tblSales[Order ID],tblSales[[#This Row],[Order ID]])</f>
        <v>0.25</v>
      </c>
    </row>
    <row r="399" spans="1:17" x14ac:dyDescent="0.25">
      <c r="A399">
        <v>202066</v>
      </c>
      <c r="B399" s="5">
        <v>45493</v>
      </c>
      <c r="C399">
        <v>106386</v>
      </c>
      <c r="D399">
        <v>200549</v>
      </c>
      <c r="E399" t="s">
        <v>95</v>
      </c>
      <c r="F399" t="s">
        <v>94</v>
      </c>
      <c r="G399">
        <v>1</v>
      </c>
      <c r="H399" s="22">
        <v>18.989999999999998</v>
      </c>
      <c r="I399" t="s">
        <v>93</v>
      </c>
      <c r="J399" t="s">
        <v>6</v>
      </c>
      <c r="K399" s="23" t="s">
        <v>6</v>
      </c>
      <c r="L399" s="22">
        <v>0</v>
      </c>
      <c r="M399" s="24">
        <v>18.989999999999998</v>
      </c>
      <c r="N399">
        <f ca="1">IF(LEFT(tblSales[[#This Row],[Category]],1)="A",RANDBETWEEN(1,4),RANDBETWEEN(2,7))</f>
        <v>4</v>
      </c>
      <c r="O399" s="24" t="str">
        <f>IF(COUNTIF($A$2:A399,A399)=1,SUMIFS(tblSales[Revenue],tblSales[Order ID],tblSales[[#This Row],[Order ID]]),"")</f>
        <v/>
      </c>
      <c r="P399" t="str">
        <f>TEXT(tblSales[[#This Row],[Date]],"ddd")</f>
        <v>Sat</v>
      </c>
      <c r="Q399">
        <f>1/COUNTIF(tblSales[Order ID],tblSales[[#This Row],[Order ID]])</f>
        <v>0.25</v>
      </c>
    </row>
    <row r="400" spans="1:17" x14ac:dyDescent="0.25">
      <c r="A400">
        <v>202066</v>
      </c>
      <c r="B400" s="5">
        <v>45493</v>
      </c>
      <c r="C400">
        <v>106386</v>
      </c>
      <c r="D400">
        <v>300187</v>
      </c>
      <c r="E400" t="s">
        <v>92</v>
      </c>
      <c r="F400" t="s">
        <v>110</v>
      </c>
      <c r="G400">
        <v>1</v>
      </c>
      <c r="H400" s="22">
        <v>54.99</v>
      </c>
      <c r="I400" t="s">
        <v>93</v>
      </c>
      <c r="J400" t="s">
        <v>6</v>
      </c>
      <c r="K400" s="23" t="s">
        <v>6</v>
      </c>
      <c r="L400" s="22">
        <v>0</v>
      </c>
      <c r="M400" s="24">
        <v>54.99</v>
      </c>
      <c r="N400">
        <f ca="1">IF(LEFT(tblSales[[#This Row],[Category]],1)="A",RANDBETWEEN(1,4),RANDBETWEEN(2,7))</f>
        <v>2</v>
      </c>
      <c r="O400" s="24" t="str">
        <f>IF(COUNTIF($A$2:A400,A400)=1,SUMIFS(tblSales[Revenue],tblSales[Order ID],tblSales[[#This Row],[Order ID]]),"")</f>
        <v/>
      </c>
      <c r="P400" t="str">
        <f>TEXT(tblSales[[#This Row],[Date]],"ddd")</f>
        <v>Sat</v>
      </c>
      <c r="Q400">
        <f>1/COUNTIF(tblSales[Order ID],tblSales[[#This Row],[Order ID]])</f>
        <v>0.25</v>
      </c>
    </row>
    <row r="401" spans="1:17" x14ac:dyDescent="0.25">
      <c r="A401">
        <v>202067</v>
      </c>
      <c r="B401" s="5">
        <v>45490</v>
      </c>
      <c r="C401">
        <v>111301</v>
      </c>
      <c r="D401">
        <v>200559</v>
      </c>
      <c r="E401" t="s">
        <v>95</v>
      </c>
      <c r="F401" t="s">
        <v>97</v>
      </c>
      <c r="G401">
        <v>2</v>
      </c>
      <c r="H401" s="22">
        <v>59.99</v>
      </c>
      <c r="I401" t="s">
        <v>93</v>
      </c>
      <c r="J401" t="s">
        <v>6</v>
      </c>
      <c r="K401" s="23" t="s">
        <v>6</v>
      </c>
      <c r="L401" s="22">
        <v>0</v>
      </c>
      <c r="M401" s="24">
        <v>119.98</v>
      </c>
      <c r="N401">
        <f ca="1">IF(LEFT(tblSales[[#This Row],[Category]],1)="A",RANDBETWEEN(1,4),RANDBETWEEN(2,7))</f>
        <v>4</v>
      </c>
      <c r="O401" s="24">
        <f>IF(COUNTIF($A$2:A401,A401)=1,SUMIFS(tblSales[Revenue],tblSales[Order ID],tblSales[[#This Row],[Order ID]]),"")</f>
        <v>359.94</v>
      </c>
      <c r="P401" t="str">
        <f>TEXT(tblSales[[#This Row],[Date]],"ddd")</f>
        <v>Wed</v>
      </c>
      <c r="Q401">
        <f>1/COUNTIF(tblSales[Order ID],tblSales[[#This Row],[Order ID]])</f>
        <v>0.5</v>
      </c>
    </row>
    <row r="402" spans="1:17" x14ac:dyDescent="0.25">
      <c r="A402">
        <v>202067</v>
      </c>
      <c r="B402" s="5">
        <v>45490</v>
      </c>
      <c r="C402">
        <v>111301</v>
      </c>
      <c r="D402">
        <v>200559</v>
      </c>
      <c r="E402" t="s">
        <v>95</v>
      </c>
      <c r="F402" t="s">
        <v>97</v>
      </c>
      <c r="G402">
        <v>4</v>
      </c>
      <c r="H402" s="22">
        <v>59.99</v>
      </c>
      <c r="I402" t="s">
        <v>93</v>
      </c>
      <c r="J402" t="s">
        <v>6</v>
      </c>
      <c r="K402" s="23" t="s">
        <v>6</v>
      </c>
      <c r="L402" s="22">
        <v>0</v>
      </c>
      <c r="M402" s="24">
        <v>239.96</v>
      </c>
      <c r="N402">
        <f ca="1">IF(LEFT(tblSales[[#This Row],[Category]],1)="A",RANDBETWEEN(1,4),RANDBETWEEN(2,7))</f>
        <v>4</v>
      </c>
      <c r="O402" s="24" t="str">
        <f>IF(COUNTIF($A$2:A402,A402)=1,SUMIFS(tblSales[Revenue],tblSales[Order ID],tblSales[[#This Row],[Order ID]]),"")</f>
        <v/>
      </c>
      <c r="P402" t="str">
        <f>TEXT(tblSales[[#This Row],[Date]],"ddd")</f>
        <v>Wed</v>
      </c>
      <c r="Q402">
        <f>1/COUNTIF(tblSales[Order ID],tblSales[[#This Row],[Order ID]])</f>
        <v>0.5</v>
      </c>
    </row>
    <row r="403" spans="1:17" x14ac:dyDescent="0.25">
      <c r="A403">
        <v>202068</v>
      </c>
      <c r="B403" s="5">
        <v>45492</v>
      </c>
      <c r="C403">
        <v>122599</v>
      </c>
      <c r="D403">
        <v>200559</v>
      </c>
      <c r="E403" t="s">
        <v>95</v>
      </c>
      <c r="F403" t="s">
        <v>97</v>
      </c>
      <c r="G403">
        <v>1</v>
      </c>
      <c r="H403" s="22">
        <v>59.99</v>
      </c>
      <c r="I403" t="s">
        <v>93</v>
      </c>
      <c r="J403" t="s">
        <v>6</v>
      </c>
      <c r="K403" s="23" t="s">
        <v>6</v>
      </c>
      <c r="L403" s="22">
        <v>0</v>
      </c>
      <c r="M403" s="24">
        <v>59.99</v>
      </c>
      <c r="N403">
        <f ca="1">IF(LEFT(tblSales[[#This Row],[Category]],1)="A",RANDBETWEEN(1,4),RANDBETWEEN(2,7))</f>
        <v>2</v>
      </c>
      <c r="O403" s="24">
        <f>IF(COUNTIF($A$2:A403,A403)=1,SUMIFS(tblSales[Revenue],tblSales[Order ID],tblSales[[#This Row],[Order ID]]),"")</f>
        <v>75.98</v>
      </c>
      <c r="P403" t="str">
        <f>TEXT(tblSales[[#This Row],[Date]],"ddd")</f>
        <v>Fri</v>
      </c>
      <c r="Q403">
        <f>1/COUNTIF(tblSales[Order ID],tblSales[[#This Row],[Order ID]])</f>
        <v>0.5</v>
      </c>
    </row>
    <row r="404" spans="1:17" x14ac:dyDescent="0.25">
      <c r="A404">
        <v>202068</v>
      </c>
      <c r="B404" s="5">
        <v>45492</v>
      </c>
      <c r="C404">
        <v>122599</v>
      </c>
      <c r="D404">
        <v>200550</v>
      </c>
      <c r="E404" t="s">
        <v>95</v>
      </c>
      <c r="F404" t="s">
        <v>109</v>
      </c>
      <c r="G404">
        <v>1</v>
      </c>
      <c r="H404" s="22">
        <v>15.99</v>
      </c>
      <c r="I404" t="s">
        <v>93</v>
      </c>
      <c r="J404" t="s">
        <v>6</v>
      </c>
      <c r="K404" s="23" t="s">
        <v>6</v>
      </c>
      <c r="L404" s="22">
        <v>0</v>
      </c>
      <c r="M404" s="24">
        <v>15.99</v>
      </c>
      <c r="N404">
        <f ca="1">IF(LEFT(tblSales[[#This Row],[Category]],1)="A",RANDBETWEEN(1,4),RANDBETWEEN(2,7))</f>
        <v>1</v>
      </c>
      <c r="O404" s="24" t="str">
        <f>IF(COUNTIF($A$2:A404,A404)=1,SUMIFS(tblSales[Revenue],tblSales[Order ID],tblSales[[#This Row],[Order ID]]),"")</f>
        <v/>
      </c>
      <c r="P404" t="str">
        <f>TEXT(tblSales[[#This Row],[Date]],"ddd")</f>
        <v>Fri</v>
      </c>
      <c r="Q404">
        <f>1/COUNTIF(tblSales[Order ID],tblSales[[#This Row],[Order ID]])</f>
        <v>0.5</v>
      </c>
    </row>
    <row r="405" spans="1:17" x14ac:dyDescent="0.25">
      <c r="A405">
        <v>202069</v>
      </c>
      <c r="B405" s="5">
        <v>45493</v>
      </c>
      <c r="C405">
        <v>116894</v>
      </c>
      <c r="D405">
        <v>300187</v>
      </c>
      <c r="E405" t="s">
        <v>92</v>
      </c>
      <c r="F405" t="s">
        <v>110</v>
      </c>
      <c r="G405">
        <v>1</v>
      </c>
      <c r="H405" s="22">
        <v>54.99</v>
      </c>
      <c r="I405" t="s">
        <v>93</v>
      </c>
      <c r="J405" t="s">
        <v>6</v>
      </c>
      <c r="K405" s="23" t="s">
        <v>6</v>
      </c>
      <c r="L405" s="22">
        <v>0</v>
      </c>
      <c r="M405" s="24">
        <v>54.99</v>
      </c>
      <c r="N405">
        <f ca="1">IF(LEFT(tblSales[[#This Row],[Category]],1)="A",RANDBETWEEN(1,4),RANDBETWEEN(2,7))</f>
        <v>1</v>
      </c>
      <c r="O405" s="24">
        <f>IF(COUNTIF($A$2:A405,A405)=1,SUMIFS(tblSales[Revenue],tblSales[Order ID],tblSales[[#This Row],[Order ID]]),"")</f>
        <v>229.96</v>
      </c>
      <c r="P405" t="str">
        <f>TEXT(tblSales[[#This Row],[Date]],"ddd")</f>
        <v>Sat</v>
      </c>
      <c r="Q405">
        <f>1/COUNTIF(tblSales[Order ID],tblSales[[#This Row],[Order ID]])</f>
        <v>0.25</v>
      </c>
    </row>
    <row r="406" spans="1:17" x14ac:dyDescent="0.25">
      <c r="A406">
        <v>202069</v>
      </c>
      <c r="B406" s="5">
        <v>45493</v>
      </c>
      <c r="C406">
        <v>116894</v>
      </c>
      <c r="D406">
        <v>200559</v>
      </c>
      <c r="E406" t="s">
        <v>95</v>
      </c>
      <c r="F406" t="s">
        <v>97</v>
      </c>
      <c r="G406">
        <v>1</v>
      </c>
      <c r="H406" s="22">
        <v>59.99</v>
      </c>
      <c r="I406" t="s">
        <v>93</v>
      </c>
      <c r="J406" t="s">
        <v>6</v>
      </c>
      <c r="K406" s="23" t="s">
        <v>6</v>
      </c>
      <c r="L406" s="22">
        <v>0</v>
      </c>
      <c r="M406" s="24">
        <v>59.99</v>
      </c>
      <c r="N406">
        <f ca="1">IF(LEFT(tblSales[[#This Row],[Category]],1)="A",RANDBETWEEN(1,4),RANDBETWEEN(2,7))</f>
        <v>4</v>
      </c>
      <c r="O406" s="24" t="str">
        <f>IF(COUNTIF($A$2:A406,A406)=1,SUMIFS(tblSales[Revenue],tblSales[Order ID],tblSales[[#This Row],[Order ID]]),"")</f>
        <v/>
      </c>
      <c r="P406" t="str">
        <f>TEXT(tblSales[[#This Row],[Date]],"ddd")</f>
        <v>Sat</v>
      </c>
      <c r="Q406">
        <f>1/COUNTIF(tblSales[Order ID],tblSales[[#This Row],[Order ID]])</f>
        <v>0.25</v>
      </c>
    </row>
    <row r="407" spans="1:17" x14ac:dyDescent="0.25">
      <c r="A407">
        <v>202069</v>
      </c>
      <c r="B407" s="5">
        <v>45493</v>
      </c>
      <c r="C407">
        <v>116894</v>
      </c>
      <c r="D407">
        <v>200559</v>
      </c>
      <c r="E407" t="s">
        <v>95</v>
      </c>
      <c r="F407" t="s">
        <v>97</v>
      </c>
      <c r="G407">
        <v>1</v>
      </c>
      <c r="H407" s="22">
        <v>59.99</v>
      </c>
      <c r="I407" t="s">
        <v>93</v>
      </c>
      <c r="J407" t="s">
        <v>6</v>
      </c>
      <c r="K407" s="23" t="s">
        <v>6</v>
      </c>
      <c r="L407" s="22">
        <v>0</v>
      </c>
      <c r="M407" s="24">
        <v>59.99</v>
      </c>
      <c r="N407">
        <f ca="1">IF(LEFT(tblSales[[#This Row],[Category]],1)="A",RANDBETWEEN(1,4),RANDBETWEEN(2,7))</f>
        <v>1</v>
      </c>
      <c r="O407" s="24" t="str">
        <f>IF(COUNTIF($A$2:A407,A407)=1,SUMIFS(tblSales[Revenue],tblSales[Order ID],tblSales[[#This Row],[Order ID]]),"")</f>
        <v/>
      </c>
      <c r="P407" t="str">
        <f>TEXT(tblSales[[#This Row],[Date]],"ddd")</f>
        <v>Sat</v>
      </c>
      <c r="Q407">
        <f>1/COUNTIF(tblSales[Order ID],tblSales[[#This Row],[Order ID]])</f>
        <v>0.25</v>
      </c>
    </row>
    <row r="408" spans="1:17" x14ac:dyDescent="0.25">
      <c r="A408">
        <v>202069</v>
      </c>
      <c r="B408" s="5">
        <v>45493</v>
      </c>
      <c r="C408">
        <v>116894</v>
      </c>
      <c r="D408">
        <v>300187</v>
      </c>
      <c r="E408" t="s">
        <v>92</v>
      </c>
      <c r="F408" t="s">
        <v>110</v>
      </c>
      <c r="G408">
        <v>1</v>
      </c>
      <c r="H408" s="22">
        <v>54.99</v>
      </c>
      <c r="I408" t="s">
        <v>93</v>
      </c>
      <c r="J408" t="s">
        <v>6</v>
      </c>
      <c r="K408" s="23" t="s">
        <v>6</v>
      </c>
      <c r="L408" s="22">
        <v>0</v>
      </c>
      <c r="M408" s="24">
        <v>54.99</v>
      </c>
      <c r="N408">
        <f ca="1">IF(LEFT(tblSales[[#This Row],[Category]],1)="A",RANDBETWEEN(1,4),RANDBETWEEN(2,7))</f>
        <v>4</v>
      </c>
      <c r="O408" s="24" t="str">
        <f>IF(COUNTIF($A$2:A408,A408)=1,SUMIFS(tblSales[Revenue],tblSales[Order ID],tblSales[[#This Row],[Order ID]]),"")</f>
        <v/>
      </c>
      <c r="P408" t="str">
        <f>TEXT(tblSales[[#This Row],[Date]],"ddd")</f>
        <v>Sat</v>
      </c>
      <c r="Q408">
        <f>1/COUNTIF(tblSales[Order ID],tblSales[[#This Row],[Order ID]])</f>
        <v>0.25</v>
      </c>
    </row>
    <row r="409" spans="1:17" x14ac:dyDescent="0.25">
      <c r="A409">
        <v>202070</v>
      </c>
      <c r="B409" s="5">
        <v>45486</v>
      </c>
      <c r="C409">
        <v>113983</v>
      </c>
      <c r="D409">
        <v>300191</v>
      </c>
      <c r="E409" t="s">
        <v>92</v>
      </c>
      <c r="F409" t="s">
        <v>103</v>
      </c>
      <c r="G409">
        <v>1</v>
      </c>
      <c r="H409" s="22">
        <v>21.99</v>
      </c>
      <c r="I409" t="s">
        <v>18</v>
      </c>
      <c r="J409" t="s">
        <v>99</v>
      </c>
      <c r="K409" s="23">
        <v>0.1</v>
      </c>
      <c r="L409" s="22">
        <v>2.1989999999999998</v>
      </c>
      <c r="M409" s="24">
        <v>19.790999999999997</v>
      </c>
      <c r="N409">
        <f ca="1">IF(LEFT(tblSales[[#This Row],[Category]],1)="A",RANDBETWEEN(1,4),RANDBETWEEN(2,7))</f>
        <v>1</v>
      </c>
      <c r="O409" s="24">
        <f>IF(COUNTIF($A$2:A409,A409)=1,SUMIFS(tblSales[Revenue],tblSales[Order ID],tblSales[[#This Row],[Order ID]]),"")</f>
        <v>297.87299999999999</v>
      </c>
      <c r="P409" t="str">
        <f>TEXT(tblSales[[#This Row],[Date]],"ddd")</f>
        <v>Sat</v>
      </c>
      <c r="Q409">
        <f>1/COUNTIF(tblSales[Order ID],tblSales[[#This Row],[Order ID]])</f>
        <v>0.25</v>
      </c>
    </row>
    <row r="410" spans="1:17" x14ac:dyDescent="0.25">
      <c r="A410">
        <v>202070</v>
      </c>
      <c r="B410" s="5">
        <v>45486</v>
      </c>
      <c r="C410">
        <v>113983</v>
      </c>
      <c r="D410">
        <v>200559</v>
      </c>
      <c r="E410" t="s">
        <v>95</v>
      </c>
      <c r="F410" t="s">
        <v>97</v>
      </c>
      <c r="G410">
        <v>1</v>
      </c>
      <c r="H410" s="22">
        <v>59.99</v>
      </c>
      <c r="I410" t="s">
        <v>18</v>
      </c>
      <c r="J410" t="s">
        <v>99</v>
      </c>
      <c r="K410" s="23">
        <v>0.1</v>
      </c>
      <c r="L410" s="22">
        <v>5.9990000000000006</v>
      </c>
      <c r="M410" s="24">
        <v>53.991</v>
      </c>
      <c r="N410">
        <f ca="1">IF(LEFT(tblSales[[#This Row],[Category]],1)="A",RANDBETWEEN(1,4),RANDBETWEEN(2,7))</f>
        <v>2</v>
      </c>
      <c r="O410" s="24" t="str">
        <f>IF(COUNTIF($A$2:A410,A410)=1,SUMIFS(tblSales[Revenue],tblSales[Order ID],tblSales[[#This Row],[Order ID]]),"")</f>
        <v/>
      </c>
      <c r="P410" t="str">
        <f>TEXT(tblSales[[#This Row],[Date]],"ddd")</f>
        <v>Sat</v>
      </c>
      <c r="Q410">
        <f>1/COUNTIF(tblSales[Order ID],tblSales[[#This Row],[Order ID]])</f>
        <v>0.25</v>
      </c>
    </row>
    <row r="411" spans="1:17" x14ac:dyDescent="0.25">
      <c r="A411">
        <v>202070</v>
      </c>
      <c r="B411" s="5">
        <v>45486</v>
      </c>
      <c r="C411">
        <v>113983</v>
      </c>
      <c r="D411">
        <v>200559</v>
      </c>
      <c r="E411" t="s">
        <v>95</v>
      </c>
      <c r="F411" t="s">
        <v>97</v>
      </c>
      <c r="G411">
        <v>1</v>
      </c>
      <c r="H411" s="22">
        <v>59.99</v>
      </c>
      <c r="I411" t="s">
        <v>18</v>
      </c>
      <c r="J411" t="s">
        <v>99</v>
      </c>
      <c r="K411" s="23">
        <v>0.1</v>
      </c>
      <c r="L411" s="22">
        <v>5.9990000000000006</v>
      </c>
      <c r="M411" s="24">
        <v>53.991</v>
      </c>
      <c r="N411">
        <f ca="1">IF(LEFT(tblSales[[#This Row],[Category]],1)="A",RANDBETWEEN(1,4),RANDBETWEEN(2,7))</f>
        <v>3</v>
      </c>
      <c r="O411" s="24" t="str">
        <f>IF(COUNTIF($A$2:A411,A411)=1,SUMIFS(tblSales[Revenue],tblSales[Order ID],tblSales[[#This Row],[Order ID]]),"")</f>
        <v/>
      </c>
      <c r="P411" t="str">
        <f>TEXT(tblSales[[#This Row],[Date]],"ddd")</f>
        <v>Sat</v>
      </c>
      <c r="Q411">
        <f>1/COUNTIF(tblSales[Order ID],tblSales[[#This Row],[Order ID]])</f>
        <v>0.25</v>
      </c>
    </row>
    <row r="412" spans="1:17" x14ac:dyDescent="0.25">
      <c r="A412">
        <v>202070</v>
      </c>
      <c r="B412" s="5">
        <v>45486</v>
      </c>
      <c r="C412">
        <v>113983</v>
      </c>
      <c r="D412">
        <v>100250</v>
      </c>
      <c r="E412" t="s">
        <v>98</v>
      </c>
      <c r="F412" t="s">
        <v>51</v>
      </c>
      <c r="G412">
        <v>1</v>
      </c>
      <c r="H412" s="22">
        <v>189</v>
      </c>
      <c r="I412" t="s">
        <v>18</v>
      </c>
      <c r="J412" t="s">
        <v>99</v>
      </c>
      <c r="K412" s="23">
        <v>0.1</v>
      </c>
      <c r="L412" s="22">
        <v>18.900000000000002</v>
      </c>
      <c r="M412" s="24">
        <v>170.1</v>
      </c>
      <c r="N412">
        <f ca="1">IF(LEFT(tblSales[[#This Row],[Category]],1)="A",RANDBETWEEN(1,4),RANDBETWEEN(2,7))</f>
        <v>2</v>
      </c>
      <c r="O412" s="24" t="str">
        <f>IF(COUNTIF($A$2:A412,A412)=1,SUMIFS(tblSales[Revenue],tblSales[Order ID],tblSales[[#This Row],[Order ID]]),"")</f>
        <v/>
      </c>
      <c r="P412" t="str">
        <f>TEXT(tblSales[[#This Row],[Date]],"ddd")</f>
        <v>Sat</v>
      </c>
      <c r="Q412">
        <f>1/COUNTIF(tblSales[Order ID],tblSales[[#This Row],[Order ID]])</f>
        <v>0.25</v>
      </c>
    </row>
    <row r="413" spans="1:17" x14ac:dyDescent="0.25">
      <c r="A413">
        <v>202071</v>
      </c>
      <c r="B413" s="5">
        <v>45485</v>
      </c>
      <c r="C413">
        <v>122156</v>
      </c>
      <c r="D413">
        <v>300187</v>
      </c>
      <c r="E413" t="s">
        <v>92</v>
      </c>
      <c r="F413" t="s">
        <v>110</v>
      </c>
      <c r="G413">
        <v>3</v>
      </c>
      <c r="H413" s="22">
        <v>54.99</v>
      </c>
      <c r="I413" t="s">
        <v>93</v>
      </c>
      <c r="J413" t="s">
        <v>6</v>
      </c>
      <c r="K413" s="23" t="s">
        <v>6</v>
      </c>
      <c r="L413" s="22">
        <v>0</v>
      </c>
      <c r="M413" s="24">
        <v>164.97</v>
      </c>
      <c r="N413">
        <f ca="1">IF(LEFT(tblSales[[#This Row],[Category]],1)="A",RANDBETWEEN(1,4),RANDBETWEEN(2,7))</f>
        <v>3</v>
      </c>
      <c r="O413" s="24">
        <f>IF(COUNTIF($A$2:A413,A413)=1,SUMIFS(tblSales[Revenue],tblSales[Order ID],tblSales[[#This Row],[Order ID]]),"")</f>
        <v>1026.94</v>
      </c>
      <c r="P413" t="str">
        <f>TEXT(tblSales[[#This Row],[Date]],"ddd")</f>
        <v>Fri</v>
      </c>
      <c r="Q413">
        <f>1/COUNTIF(tblSales[Order ID],tblSales[[#This Row],[Order ID]])</f>
        <v>0.25</v>
      </c>
    </row>
    <row r="414" spans="1:17" x14ac:dyDescent="0.25">
      <c r="A414">
        <v>202071</v>
      </c>
      <c r="B414" s="5">
        <v>45485</v>
      </c>
      <c r="C414">
        <v>122156</v>
      </c>
      <c r="D414">
        <v>200549</v>
      </c>
      <c r="E414" t="s">
        <v>95</v>
      </c>
      <c r="F414" t="s">
        <v>94</v>
      </c>
      <c r="G414">
        <v>1</v>
      </c>
      <c r="H414" s="22">
        <v>18.989999999999998</v>
      </c>
      <c r="I414" t="s">
        <v>93</v>
      </c>
      <c r="J414" t="s">
        <v>6</v>
      </c>
      <c r="K414" s="23" t="s">
        <v>6</v>
      </c>
      <c r="L414" s="22">
        <v>0</v>
      </c>
      <c r="M414" s="24">
        <v>18.989999999999998</v>
      </c>
      <c r="N414">
        <f ca="1">IF(LEFT(tblSales[[#This Row],[Category]],1)="A",RANDBETWEEN(1,4),RANDBETWEEN(2,7))</f>
        <v>1</v>
      </c>
      <c r="O414" s="24" t="str">
        <f>IF(COUNTIF($A$2:A414,A414)=1,SUMIFS(tblSales[Revenue],tblSales[Order ID],tblSales[[#This Row],[Order ID]]),"")</f>
        <v/>
      </c>
      <c r="P414" t="str">
        <f>TEXT(tblSales[[#This Row],[Date]],"ddd")</f>
        <v>Fri</v>
      </c>
      <c r="Q414">
        <f>1/COUNTIF(tblSales[Order ID],tblSales[[#This Row],[Order ID]])</f>
        <v>0.25</v>
      </c>
    </row>
    <row r="415" spans="1:17" x14ac:dyDescent="0.25">
      <c r="A415">
        <v>202071</v>
      </c>
      <c r="B415" s="5">
        <v>45485</v>
      </c>
      <c r="C415">
        <v>122156</v>
      </c>
      <c r="D415">
        <v>300191</v>
      </c>
      <c r="E415" t="s">
        <v>92</v>
      </c>
      <c r="F415" t="s">
        <v>103</v>
      </c>
      <c r="G415">
        <v>2</v>
      </c>
      <c r="H415" s="22">
        <v>21.99</v>
      </c>
      <c r="I415" t="s">
        <v>93</v>
      </c>
      <c r="J415" t="s">
        <v>6</v>
      </c>
      <c r="K415" s="23" t="s">
        <v>6</v>
      </c>
      <c r="L415" s="22">
        <v>0</v>
      </c>
      <c r="M415" s="24">
        <v>43.98</v>
      </c>
      <c r="N415">
        <f ca="1">IF(LEFT(tblSales[[#This Row],[Category]],1)="A",RANDBETWEEN(1,4),RANDBETWEEN(2,7))</f>
        <v>2</v>
      </c>
      <c r="O415" s="24" t="str">
        <f>IF(COUNTIF($A$2:A415,A415)=1,SUMIFS(tblSales[Revenue],tblSales[Order ID],tblSales[[#This Row],[Order ID]]),"")</f>
        <v/>
      </c>
      <c r="P415" t="str">
        <f>TEXT(tblSales[[#This Row],[Date]],"ddd")</f>
        <v>Fri</v>
      </c>
      <c r="Q415">
        <f>1/COUNTIF(tblSales[Order ID],tblSales[[#This Row],[Order ID]])</f>
        <v>0.25</v>
      </c>
    </row>
    <row r="416" spans="1:17" x14ac:dyDescent="0.25">
      <c r="A416">
        <v>202071</v>
      </c>
      <c r="B416" s="5">
        <v>45485</v>
      </c>
      <c r="C416">
        <v>122156</v>
      </c>
      <c r="D416">
        <v>100254</v>
      </c>
      <c r="E416" t="s">
        <v>98</v>
      </c>
      <c r="F416" t="s">
        <v>35</v>
      </c>
      <c r="G416">
        <v>1</v>
      </c>
      <c r="H416" s="22">
        <v>799</v>
      </c>
      <c r="I416" t="s">
        <v>93</v>
      </c>
      <c r="J416" t="s">
        <v>6</v>
      </c>
      <c r="K416" s="23" t="s">
        <v>6</v>
      </c>
      <c r="L416" s="22">
        <v>0</v>
      </c>
      <c r="M416" s="24">
        <v>799</v>
      </c>
      <c r="N416">
        <f ca="1">IF(LEFT(tblSales[[#This Row],[Category]],1)="A",RANDBETWEEN(1,4),RANDBETWEEN(2,7))</f>
        <v>3</v>
      </c>
      <c r="O416" s="24" t="str">
        <f>IF(COUNTIF($A$2:A416,A416)=1,SUMIFS(tblSales[Revenue],tblSales[Order ID],tblSales[[#This Row],[Order ID]]),"")</f>
        <v/>
      </c>
      <c r="P416" t="str">
        <f>TEXT(tblSales[[#This Row],[Date]],"ddd")</f>
        <v>Fri</v>
      </c>
      <c r="Q416">
        <f>1/COUNTIF(tblSales[Order ID],tblSales[[#This Row],[Order ID]])</f>
        <v>0.25</v>
      </c>
    </row>
    <row r="417" spans="1:17" x14ac:dyDescent="0.25">
      <c r="A417">
        <v>202072</v>
      </c>
      <c r="B417" s="5">
        <v>45485</v>
      </c>
      <c r="C417">
        <v>115893</v>
      </c>
      <c r="D417">
        <v>100252</v>
      </c>
      <c r="E417" t="s">
        <v>98</v>
      </c>
      <c r="F417" t="s">
        <v>33</v>
      </c>
      <c r="G417">
        <v>1</v>
      </c>
      <c r="H417" s="22">
        <v>449</v>
      </c>
      <c r="I417" t="s">
        <v>93</v>
      </c>
      <c r="J417" t="s">
        <v>6</v>
      </c>
      <c r="K417" s="23" t="s">
        <v>6</v>
      </c>
      <c r="L417" s="22">
        <v>0</v>
      </c>
      <c r="M417" s="24">
        <v>449</v>
      </c>
      <c r="N417">
        <f ca="1">IF(LEFT(tblSales[[#This Row],[Category]],1)="A",RANDBETWEEN(1,4),RANDBETWEEN(2,7))</f>
        <v>3</v>
      </c>
      <c r="O417" s="24">
        <f>IF(COUNTIF($A$2:A417,A417)=1,SUMIFS(tblSales[Revenue],tblSales[Order ID],tblSales[[#This Row],[Order ID]]),"")</f>
        <v>449</v>
      </c>
      <c r="P417" t="str">
        <f>TEXT(tblSales[[#This Row],[Date]],"ddd")</f>
        <v>Fri</v>
      </c>
      <c r="Q417">
        <f>1/COUNTIF(tblSales[Order ID],tblSales[[#This Row],[Order ID]])</f>
        <v>1</v>
      </c>
    </row>
    <row r="418" spans="1:17" x14ac:dyDescent="0.25">
      <c r="A418">
        <v>202073</v>
      </c>
      <c r="B418" s="5">
        <v>45486</v>
      </c>
      <c r="C418">
        <v>123406</v>
      </c>
      <c r="D418">
        <v>200556</v>
      </c>
      <c r="E418" t="s">
        <v>95</v>
      </c>
      <c r="F418" t="s">
        <v>96</v>
      </c>
      <c r="G418">
        <v>4</v>
      </c>
      <c r="H418" s="22">
        <v>64.989999999999995</v>
      </c>
      <c r="I418" t="s">
        <v>93</v>
      </c>
      <c r="J418" t="s">
        <v>6</v>
      </c>
      <c r="K418" s="23" t="s">
        <v>6</v>
      </c>
      <c r="L418" s="22">
        <v>0</v>
      </c>
      <c r="M418" s="24">
        <v>259.95999999999998</v>
      </c>
      <c r="N418">
        <f ca="1">IF(LEFT(tblSales[[#This Row],[Category]],1)="A",RANDBETWEEN(1,4),RANDBETWEEN(2,7))</f>
        <v>3</v>
      </c>
      <c r="O418" s="24">
        <f>IF(COUNTIF($A$2:A418,A418)=1,SUMIFS(tblSales[Revenue],tblSales[Order ID],tblSales[[#This Row],[Order ID]]),"")</f>
        <v>1299.9000000000001</v>
      </c>
      <c r="P418" t="str">
        <f>TEXT(tblSales[[#This Row],[Date]],"ddd")</f>
        <v>Sat</v>
      </c>
      <c r="Q418">
        <f>1/COUNTIF(tblSales[Order ID],tblSales[[#This Row],[Order ID]])</f>
        <v>0.16666666666666666</v>
      </c>
    </row>
    <row r="419" spans="1:17" x14ac:dyDescent="0.25">
      <c r="A419">
        <v>202073</v>
      </c>
      <c r="B419" s="5">
        <v>45486</v>
      </c>
      <c r="C419">
        <v>123406</v>
      </c>
      <c r="D419">
        <v>300188</v>
      </c>
      <c r="E419" t="s">
        <v>92</v>
      </c>
      <c r="F419" t="s">
        <v>112</v>
      </c>
      <c r="G419">
        <v>2</v>
      </c>
      <c r="H419" s="22">
        <v>64.989999999999995</v>
      </c>
      <c r="I419" t="s">
        <v>93</v>
      </c>
      <c r="J419" t="s">
        <v>6</v>
      </c>
      <c r="K419" s="23" t="s">
        <v>6</v>
      </c>
      <c r="L419" s="22">
        <v>0</v>
      </c>
      <c r="M419" s="24">
        <v>129.97999999999999</v>
      </c>
      <c r="N419">
        <f ca="1">IF(LEFT(tblSales[[#This Row],[Category]],1)="A",RANDBETWEEN(1,4),RANDBETWEEN(2,7))</f>
        <v>1</v>
      </c>
      <c r="O419" s="24" t="str">
        <f>IF(COUNTIF($A$2:A419,A419)=1,SUMIFS(tblSales[Revenue],tblSales[Order ID],tblSales[[#This Row],[Order ID]]),"")</f>
        <v/>
      </c>
      <c r="P419" t="str">
        <f>TEXT(tblSales[[#This Row],[Date]],"ddd")</f>
        <v>Sat</v>
      </c>
      <c r="Q419">
        <f>1/COUNTIF(tblSales[Order ID],tblSales[[#This Row],[Order ID]])</f>
        <v>0.16666666666666666</v>
      </c>
    </row>
    <row r="420" spans="1:17" x14ac:dyDescent="0.25">
      <c r="A420">
        <v>202073</v>
      </c>
      <c r="B420" s="5">
        <v>45486</v>
      </c>
      <c r="C420">
        <v>123406</v>
      </c>
      <c r="D420">
        <v>200557</v>
      </c>
      <c r="E420" t="s">
        <v>95</v>
      </c>
      <c r="F420" t="s">
        <v>106</v>
      </c>
      <c r="G420">
        <v>2</v>
      </c>
      <c r="H420" s="22">
        <v>129.99</v>
      </c>
      <c r="I420" t="s">
        <v>93</v>
      </c>
      <c r="J420" t="s">
        <v>6</v>
      </c>
      <c r="K420" s="23" t="s">
        <v>6</v>
      </c>
      <c r="L420" s="22">
        <v>0</v>
      </c>
      <c r="M420" s="24">
        <v>259.98</v>
      </c>
      <c r="N420">
        <f ca="1">IF(LEFT(tblSales[[#This Row],[Category]],1)="A",RANDBETWEEN(1,4),RANDBETWEEN(2,7))</f>
        <v>2</v>
      </c>
      <c r="O420" s="24" t="str">
        <f>IF(COUNTIF($A$2:A420,A420)=1,SUMIFS(tblSales[Revenue],tblSales[Order ID],tblSales[[#This Row],[Order ID]]),"")</f>
        <v/>
      </c>
      <c r="P420" t="str">
        <f>TEXT(tblSales[[#This Row],[Date]],"ddd")</f>
        <v>Sat</v>
      </c>
      <c r="Q420">
        <f>1/COUNTIF(tblSales[Order ID],tblSales[[#This Row],[Order ID]])</f>
        <v>0.16666666666666666</v>
      </c>
    </row>
    <row r="421" spans="1:17" x14ac:dyDescent="0.25">
      <c r="A421">
        <v>202073</v>
      </c>
      <c r="B421" s="5">
        <v>45486</v>
      </c>
      <c r="C421">
        <v>123406</v>
      </c>
      <c r="D421">
        <v>200557</v>
      </c>
      <c r="E421" t="s">
        <v>95</v>
      </c>
      <c r="F421" t="s">
        <v>106</v>
      </c>
      <c r="G421">
        <v>1</v>
      </c>
      <c r="H421" s="22">
        <v>129.99</v>
      </c>
      <c r="I421" t="s">
        <v>93</v>
      </c>
      <c r="J421" t="s">
        <v>6</v>
      </c>
      <c r="K421" s="23" t="s">
        <v>6</v>
      </c>
      <c r="L421" s="22">
        <v>0</v>
      </c>
      <c r="M421" s="24">
        <v>129.99</v>
      </c>
      <c r="N421">
        <f ca="1">IF(LEFT(tblSales[[#This Row],[Category]],1)="A",RANDBETWEEN(1,4),RANDBETWEEN(2,7))</f>
        <v>3</v>
      </c>
      <c r="O421" s="24" t="str">
        <f>IF(COUNTIF($A$2:A421,A421)=1,SUMIFS(tblSales[Revenue],tblSales[Order ID],tblSales[[#This Row],[Order ID]]),"")</f>
        <v/>
      </c>
      <c r="P421" t="str">
        <f>TEXT(tblSales[[#This Row],[Date]],"ddd")</f>
        <v>Sat</v>
      </c>
      <c r="Q421">
        <f>1/COUNTIF(tblSales[Order ID],tblSales[[#This Row],[Order ID]])</f>
        <v>0.16666666666666666</v>
      </c>
    </row>
    <row r="422" spans="1:17" x14ac:dyDescent="0.25">
      <c r="A422">
        <v>202073</v>
      </c>
      <c r="B422" s="5">
        <v>45486</v>
      </c>
      <c r="C422">
        <v>123406</v>
      </c>
      <c r="D422">
        <v>300191</v>
      </c>
      <c r="E422" t="s">
        <v>92</v>
      </c>
      <c r="F422" t="s">
        <v>103</v>
      </c>
      <c r="G422">
        <v>1</v>
      </c>
      <c r="H422" s="22">
        <v>21.99</v>
      </c>
      <c r="I422" t="s">
        <v>93</v>
      </c>
      <c r="J422" t="s">
        <v>6</v>
      </c>
      <c r="K422" s="23" t="s">
        <v>6</v>
      </c>
      <c r="L422" s="22">
        <v>0</v>
      </c>
      <c r="M422" s="24">
        <v>21.99</v>
      </c>
      <c r="N422">
        <f ca="1">IF(LEFT(tblSales[[#This Row],[Category]],1)="A",RANDBETWEEN(1,4),RANDBETWEEN(2,7))</f>
        <v>2</v>
      </c>
      <c r="O422" s="24" t="str">
        <f>IF(COUNTIF($A$2:A422,A422)=1,SUMIFS(tblSales[Revenue],tblSales[Order ID],tblSales[[#This Row],[Order ID]]),"")</f>
        <v/>
      </c>
      <c r="P422" t="str">
        <f>TEXT(tblSales[[#This Row],[Date]],"ddd")</f>
        <v>Sat</v>
      </c>
      <c r="Q422">
        <f>1/COUNTIF(tblSales[Order ID],tblSales[[#This Row],[Order ID]])</f>
        <v>0.16666666666666666</v>
      </c>
    </row>
    <row r="423" spans="1:17" x14ac:dyDescent="0.25">
      <c r="A423">
        <v>202073</v>
      </c>
      <c r="B423" s="5">
        <v>45486</v>
      </c>
      <c r="C423">
        <v>123406</v>
      </c>
      <c r="D423">
        <v>100249</v>
      </c>
      <c r="E423" t="s">
        <v>98</v>
      </c>
      <c r="F423" t="s">
        <v>46</v>
      </c>
      <c r="G423">
        <v>2</v>
      </c>
      <c r="H423" s="22">
        <v>249</v>
      </c>
      <c r="I423" t="s">
        <v>93</v>
      </c>
      <c r="J423" t="s">
        <v>6</v>
      </c>
      <c r="K423" s="23" t="s">
        <v>6</v>
      </c>
      <c r="L423" s="22">
        <v>0</v>
      </c>
      <c r="M423" s="24">
        <v>498</v>
      </c>
      <c r="N423">
        <f ca="1">IF(LEFT(tblSales[[#This Row],[Category]],1)="A",RANDBETWEEN(1,4),RANDBETWEEN(2,7))</f>
        <v>2</v>
      </c>
      <c r="O423" s="24" t="str">
        <f>IF(COUNTIF($A$2:A423,A423)=1,SUMIFS(tblSales[Revenue],tblSales[Order ID],tblSales[[#This Row],[Order ID]]),"")</f>
        <v/>
      </c>
      <c r="P423" t="str">
        <f>TEXT(tblSales[[#This Row],[Date]],"ddd")</f>
        <v>Sat</v>
      </c>
      <c r="Q423">
        <f>1/COUNTIF(tblSales[Order ID],tblSales[[#This Row],[Order ID]])</f>
        <v>0.16666666666666666</v>
      </c>
    </row>
    <row r="424" spans="1:17" x14ac:dyDescent="0.25">
      <c r="A424">
        <v>202074</v>
      </c>
      <c r="B424" s="5">
        <v>45490</v>
      </c>
      <c r="C424">
        <v>118373</v>
      </c>
      <c r="D424">
        <v>300185</v>
      </c>
      <c r="E424" t="s">
        <v>92</v>
      </c>
      <c r="F424" t="s">
        <v>101</v>
      </c>
      <c r="G424">
        <v>3</v>
      </c>
      <c r="H424" s="22">
        <v>29.99</v>
      </c>
      <c r="I424" t="s">
        <v>93</v>
      </c>
      <c r="J424" t="s">
        <v>6</v>
      </c>
      <c r="K424" s="23" t="s">
        <v>6</v>
      </c>
      <c r="L424" s="22">
        <v>0</v>
      </c>
      <c r="M424" s="24">
        <v>89.97</v>
      </c>
      <c r="N424">
        <f ca="1">IF(LEFT(tblSales[[#This Row],[Category]],1)="A",RANDBETWEEN(1,4),RANDBETWEEN(2,7))</f>
        <v>1</v>
      </c>
      <c r="O424" s="24">
        <f>IF(COUNTIF($A$2:A424,A424)=1,SUMIFS(tblSales[Revenue],tblSales[Order ID],tblSales[[#This Row],[Order ID]]),"")</f>
        <v>239.93</v>
      </c>
      <c r="P424" t="str">
        <f>TEXT(tblSales[[#This Row],[Date]],"ddd")</f>
        <v>Wed</v>
      </c>
      <c r="Q424">
        <f>1/COUNTIF(tblSales[Order ID],tblSales[[#This Row],[Order ID]])</f>
        <v>0.2</v>
      </c>
    </row>
    <row r="425" spans="1:17" x14ac:dyDescent="0.25">
      <c r="A425">
        <v>202074</v>
      </c>
      <c r="B425" s="5">
        <v>45490</v>
      </c>
      <c r="C425">
        <v>118373</v>
      </c>
      <c r="D425">
        <v>300185</v>
      </c>
      <c r="E425" t="s">
        <v>92</v>
      </c>
      <c r="F425" t="s">
        <v>101</v>
      </c>
      <c r="G425">
        <v>1</v>
      </c>
      <c r="H425" s="22">
        <v>29.99</v>
      </c>
      <c r="I425" t="s">
        <v>93</v>
      </c>
      <c r="J425" t="s">
        <v>6</v>
      </c>
      <c r="K425" s="23" t="s">
        <v>6</v>
      </c>
      <c r="L425" s="22">
        <v>0</v>
      </c>
      <c r="M425" s="24">
        <v>29.99</v>
      </c>
      <c r="N425">
        <f ca="1">IF(LEFT(tblSales[[#This Row],[Category]],1)="A",RANDBETWEEN(1,4),RANDBETWEEN(2,7))</f>
        <v>2</v>
      </c>
      <c r="O425" s="24" t="str">
        <f>IF(COUNTIF($A$2:A425,A425)=1,SUMIFS(tblSales[Revenue],tblSales[Order ID],tblSales[[#This Row],[Order ID]]),"")</f>
        <v/>
      </c>
      <c r="P425" t="str">
        <f>TEXT(tblSales[[#This Row],[Date]],"ddd")</f>
        <v>Wed</v>
      </c>
      <c r="Q425">
        <f>1/COUNTIF(tblSales[Order ID],tblSales[[#This Row],[Order ID]])</f>
        <v>0.2</v>
      </c>
    </row>
    <row r="426" spans="1:17" x14ac:dyDescent="0.25">
      <c r="A426">
        <v>202074</v>
      </c>
      <c r="B426" s="5">
        <v>45490</v>
      </c>
      <c r="C426">
        <v>118373</v>
      </c>
      <c r="D426">
        <v>200559</v>
      </c>
      <c r="E426" t="s">
        <v>95</v>
      </c>
      <c r="F426" t="s">
        <v>97</v>
      </c>
      <c r="G426">
        <v>1</v>
      </c>
      <c r="H426" s="22">
        <v>59.99</v>
      </c>
      <c r="I426" t="s">
        <v>93</v>
      </c>
      <c r="J426" t="s">
        <v>6</v>
      </c>
      <c r="K426" s="23" t="s">
        <v>6</v>
      </c>
      <c r="L426" s="22">
        <v>0</v>
      </c>
      <c r="M426" s="24">
        <v>59.99</v>
      </c>
      <c r="N426">
        <f ca="1">IF(LEFT(tblSales[[#This Row],[Category]],1)="A",RANDBETWEEN(1,4),RANDBETWEEN(2,7))</f>
        <v>4</v>
      </c>
      <c r="O426" s="24" t="str">
        <f>IF(COUNTIF($A$2:A426,A426)=1,SUMIFS(tblSales[Revenue],tblSales[Order ID],tblSales[[#This Row],[Order ID]]),"")</f>
        <v/>
      </c>
      <c r="P426" t="str">
        <f>TEXT(tblSales[[#This Row],[Date]],"ddd")</f>
        <v>Wed</v>
      </c>
      <c r="Q426">
        <f>1/COUNTIF(tblSales[Order ID],tblSales[[#This Row],[Order ID]])</f>
        <v>0.2</v>
      </c>
    </row>
    <row r="427" spans="1:17" x14ac:dyDescent="0.25">
      <c r="A427">
        <v>202074</v>
      </c>
      <c r="B427" s="5">
        <v>45490</v>
      </c>
      <c r="C427">
        <v>118373</v>
      </c>
      <c r="D427">
        <v>300185</v>
      </c>
      <c r="E427" t="s">
        <v>92</v>
      </c>
      <c r="F427" t="s">
        <v>101</v>
      </c>
      <c r="G427">
        <v>1</v>
      </c>
      <c r="H427" s="22">
        <v>29.99</v>
      </c>
      <c r="I427" t="s">
        <v>93</v>
      </c>
      <c r="J427" t="s">
        <v>6</v>
      </c>
      <c r="K427" s="23" t="s">
        <v>6</v>
      </c>
      <c r="L427" s="22">
        <v>0</v>
      </c>
      <c r="M427" s="24">
        <v>29.99</v>
      </c>
      <c r="N427">
        <f ca="1">IF(LEFT(tblSales[[#This Row],[Category]],1)="A",RANDBETWEEN(1,4),RANDBETWEEN(2,7))</f>
        <v>3</v>
      </c>
      <c r="O427" s="24" t="str">
        <f>IF(COUNTIF($A$2:A427,A427)=1,SUMIFS(tblSales[Revenue],tblSales[Order ID],tblSales[[#This Row],[Order ID]]),"")</f>
        <v/>
      </c>
      <c r="P427" t="str">
        <f>TEXT(tblSales[[#This Row],[Date]],"ddd")</f>
        <v>Wed</v>
      </c>
      <c r="Q427">
        <f>1/COUNTIF(tblSales[Order ID],tblSales[[#This Row],[Order ID]])</f>
        <v>0.2</v>
      </c>
    </row>
    <row r="428" spans="1:17" x14ac:dyDescent="0.25">
      <c r="A428">
        <v>202074</v>
      </c>
      <c r="B428" s="5">
        <v>45490</v>
      </c>
      <c r="C428">
        <v>118373</v>
      </c>
      <c r="D428">
        <v>300185</v>
      </c>
      <c r="E428" t="s">
        <v>92</v>
      </c>
      <c r="F428" t="s">
        <v>101</v>
      </c>
      <c r="G428">
        <v>1</v>
      </c>
      <c r="H428" s="22">
        <v>29.99</v>
      </c>
      <c r="I428" t="s">
        <v>93</v>
      </c>
      <c r="J428" t="s">
        <v>6</v>
      </c>
      <c r="K428" s="23" t="s">
        <v>6</v>
      </c>
      <c r="L428" s="22">
        <v>0</v>
      </c>
      <c r="M428" s="24">
        <v>29.99</v>
      </c>
      <c r="N428">
        <f ca="1">IF(LEFT(tblSales[[#This Row],[Category]],1)="A",RANDBETWEEN(1,4),RANDBETWEEN(2,7))</f>
        <v>4</v>
      </c>
      <c r="O428" s="24" t="str">
        <f>IF(COUNTIF($A$2:A428,A428)=1,SUMIFS(tblSales[Revenue],tblSales[Order ID],tblSales[[#This Row],[Order ID]]),"")</f>
        <v/>
      </c>
      <c r="P428" t="str">
        <f>TEXT(tblSales[[#This Row],[Date]],"ddd")</f>
        <v>Wed</v>
      </c>
      <c r="Q428">
        <f>1/COUNTIF(tblSales[Order ID],tblSales[[#This Row],[Order ID]])</f>
        <v>0.2</v>
      </c>
    </row>
    <row r="429" spans="1:17" x14ac:dyDescent="0.25">
      <c r="A429">
        <v>202075</v>
      </c>
      <c r="B429" s="5">
        <v>45485</v>
      </c>
      <c r="C429">
        <v>117811</v>
      </c>
      <c r="D429">
        <v>300187</v>
      </c>
      <c r="E429" t="s">
        <v>92</v>
      </c>
      <c r="F429" t="s">
        <v>110</v>
      </c>
      <c r="G429">
        <v>1</v>
      </c>
      <c r="H429" s="22">
        <v>54.99</v>
      </c>
      <c r="I429" t="s">
        <v>93</v>
      </c>
      <c r="J429" t="s">
        <v>6</v>
      </c>
      <c r="K429" s="23" t="s">
        <v>6</v>
      </c>
      <c r="L429" s="22">
        <v>0</v>
      </c>
      <c r="M429" s="24">
        <v>54.99</v>
      </c>
      <c r="N429">
        <f ca="1">IF(LEFT(tblSales[[#This Row],[Category]],1)="A",RANDBETWEEN(1,4),RANDBETWEEN(2,7))</f>
        <v>3</v>
      </c>
      <c r="O429" s="24">
        <f>IF(COUNTIF($A$2:A429,A429)=1,SUMIFS(tblSales[Revenue],tblSales[Order ID],tblSales[[#This Row],[Order ID]]),"")</f>
        <v>54.99</v>
      </c>
      <c r="P429" t="str">
        <f>TEXT(tblSales[[#This Row],[Date]],"ddd")</f>
        <v>Fri</v>
      </c>
      <c r="Q429">
        <f>1/COUNTIF(tblSales[Order ID],tblSales[[#This Row],[Order ID]])</f>
        <v>1</v>
      </c>
    </row>
    <row r="430" spans="1:17" x14ac:dyDescent="0.25">
      <c r="A430">
        <v>202076</v>
      </c>
      <c r="B430" s="5">
        <v>45493</v>
      </c>
      <c r="C430">
        <v>107472</v>
      </c>
      <c r="D430">
        <v>100252</v>
      </c>
      <c r="E430" t="s">
        <v>98</v>
      </c>
      <c r="F430" t="s">
        <v>33</v>
      </c>
      <c r="G430">
        <v>1</v>
      </c>
      <c r="H430" s="22">
        <v>449</v>
      </c>
      <c r="I430" t="s">
        <v>93</v>
      </c>
      <c r="J430" t="s">
        <v>6</v>
      </c>
      <c r="K430" s="23" t="s">
        <v>6</v>
      </c>
      <c r="L430" s="22">
        <v>0</v>
      </c>
      <c r="M430" s="24">
        <v>449</v>
      </c>
      <c r="N430">
        <f ca="1">IF(LEFT(tblSales[[#This Row],[Category]],1)="A",RANDBETWEEN(1,4),RANDBETWEEN(2,7))</f>
        <v>4</v>
      </c>
      <c r="O430" s="24">
        <f>IF(COUNTIF($A$2:A430,A430)=1,SUMIFS(tblSales[Revenue],tblSales[Order ID],tblSales[[#This Row],[Order ID]]),"")</f>
        <v>449</v>
      </c>
      <c r="P430" t="str">
        <f>TEXT(tblSales[[#This Row],[Date]],"ddd")</f>
        <v>Sat</v>
      </c>
      <c r="Q430">
        <f>1/COUNTIF(tblSales[Order ID],tblSales[[#This Row],[Order ID]])</f>
        <v>1</v>
      </c>
    </row>
    <row r="431" spans="1:17" x14ac:dyDescent="0.25">
      <c r="A431">
        <v>202077</v>
      </c>
      <c r="B431" s="5">
        <v>45493</v>
      </c>
      <c r="C431">
        <v>112332</v>
      </c>
      <c r="D431">
        <v>300185</v>
      </c>
      <c r="E431" t="s">
        <v>92</v>
      </c>
      <c r="F431" t="s">
        <v>101</v>
      </c>
      <c r="G431">
        <v>2</v>
      </c>
      <c r="H431" s="22">
        <v>29.99</v>
      </c>
      <c r="I431" t="s">
        <v>93</v>
      </c>
      <c r="J431" t="s">
        <v>6</v>
      </c>
      <c r="K431" s="23" t="s">
        <v>6</v>
      </c>
      <c r="L431" s="22">
        <v>0</v>
      </c>
      <c r="M431" s="24">
        <v>59.98</v>
      </c>
      <c r="N431">
        <f ca="1">IF(LEFT(tblSales[[#This Row],[Category]],1)="A",RANDBETWEEN(1,4),RANDBETWEEN(2,7))</f>
        <v>4</v>
      </c>
      <c r="O431" s="24">
        <f>IF(COUNTIF($A$2:A431,A431)=1,SUMIFS(tblSales[Revenue],tblSales[Order ID],tblSales[[#This Row],[Order ID]]),"")</f>
        <v>59.98</v>
      </c>
      <c r="P431" t="str">
        <f>TEXT(tblSales[[#This Row],[Date]],"ddd")</f>
        <v>Sat</v>
      </c>
      <c r="Q431">
        <f>1/COUNTIF(tblSales[Order ID],tblSales[[#This Row],[Order ID]])</f>
        <v>1</v>
      </c>
    </row>
    <row r="432" spans="1:17" x14ac:dyDescent="0.25">
      <c r="A432">
        <v>202078</v>
      </c>
      <c r="B432" s="5">
        <v>45483</v>
      </c>
      <c r="C432">
        <v>115874</v>
      </c>
      <c r="D432">
        <v>300191</v>
      </c>
      <c r="E432" t="s">
        <v>92</v>
      </c>
      <c r="F432" t="s">
        <v>103</v>
      </c>
      <c r="G432">
        <v>1</v>
      </c>
      <c r="H432" s="22">
        <v>21.99</v>
      </c>
      <c r="I432" t="s">
        <v>18</v>
      </c>
      <c r="J432" t="s">
        <v>99</v>
      </c>
      <c r="K432" s="23">
        <v>0.1</v>
      </c>
      <c r="L432" s="22">
        <v>2.1989999999999998</v>
      </c>
      <c r="M432" s="24">
        <v>19.790999999999997</v>
      </c>
      <c r="N432">
        <f ca="1">IF(LEFT(tblSales[[#This Row],[Category]],1)="A",RANDBETWEEN(1,4),RANDBETWEEN(2,7))</f>
        <v>4</v>
      </c>
      <c r="O432" s="24">
        <f>IF(COUNTIF($A$2:A432,A432)=1,SUMIFS(tblSales[Revenue],tblSales[Order ID],tblSales[[#This Row],[Order ID]]),"")</f>
        <v>19.790999999999997</v>
      </c>
      <c r="P432" t="str">
        <f>TEXT(tblSales[[#This Row],[Date]],"ddd")</f>
        <v>Wed</v>
      </c>
      <c r="Q432">
        <f>1/COUNTIF(tblSales[Order ID],tblSales[[#This Row],[Order ID]])</f>
        <v>1</v>
      </c>
    </row>
    <row r="433" spans="1:17" x14ac:dyDescent="0.25">
      <c r="A433">
        <v>202079</v>
      </c>
      <c r="B433" s="5">
        <v>45492</v>
      </c>
      <c r="C433">
        <v>120269</v>
      </c>
      <c r="D433">
        <v>300191</v>
      </c>
      <c r="E433" t="s">
        <v>92</v>
      </c>
      <c r="F433" t="s">
        <v>103</v>
      </c>
      <c r="G433">
        <v>1</v>
      </c>
      <c r="H433" s="22">
        <v>21.99</v>
      </c>
      <c r="I433" t="s">
        <v>93</v>
      </c>
      <c r="J433" t="s">
        <v>6</v>
      </c>
      <c r="K433" s="23" t="s">
        <v>6</v>
      </c>
      <c r="L433" s="22">
        <v>0</v>
      </c>
      <c r="M433" s="24">
        <v>21.99</v>
      </c>
      <c r="N433">
        <f ca="1">IF(LEFT(tblSales[[#This Row],[Category]],1)="A",RANDBETWEEN(1,4),RANDBETWEEN(2,7))</f>
        <v>3</v>
      </c>
      <c r="O433" s="24">
        <f>IF(COUNTIF($A$2:A433,A433)=1,SUMIFS(tblSales[Revenue],tblSales[Order ID],tblSales[[#This Row],[Order ID]]),"")</f>
        <v>187.95</v>
      </c>
      <c r="P433" t="str">
        <f>TEXT(tblSales[[#This Row],[Date]],"ddd")</f>
        <v>Fri</v>
      </c>
      <c r="Q433">
        <f>1/COUNTIF(tblSales[Order ID],tblSales[[#This Row],[Order ID]])</f>
        <v>0.25</v>
      </c>
    </row>
    <row r="434" spans="1:17" x14ac:dyDescent="0.25">
      <c r="A434">
        <v>202079</v>
      </c>
      <c r="B434" s="5">
        <v>45492</v>
      </c>
      <c r="C434">
        <v>120269</v>
      </c>
      <c r="D434">
        <v>200550</v>
      </c>
      <c r="E434" t="s">
        <v>95</v>
      </c>
      <c r="F434" t="s">
        <v>109</v>
      </c>
      <c r="G434">
        <v>1</v>
      </c>
      <c r="H434" s="22">
        <v>15.99</v>
      </c>
      <c r="I434" t="s">
        <v>93</v>
      </c>
      <c r="J434" t="s">
        <v>6</v>
      </c>
      <c r="K434" s="23" t="s">
        <v>6</v>
      </c>
      <c r="L434" s="22">
        <v>0</v>
      </c>
      <c r="M434" s="24">
        <v>15.99</v>
      </c>
      <c r="N434">
        <f ca="1">IF(LEFT(tblSales[[#This Row],[Category]],1)="A",RANDBETWEEN(1,4),RANDBETWEEN(2,7))</f>
        <v>2</v>
      </c>
      <c r="O434" s="24" t="str">
        <f>IF(COUNTIF($A$2:A434,A434)=1,SUMIFS(tblSales[Revenue],tblSales[Order ID],tblSales[[#This Row],[Order ID]]),"")</f>
        <v/>
      </c>
      <c r="P434" t="str">
        <f>TEXT(tblSales[[#This Row],[Date]],"ddd")</f>
        <v>Fri</v>
      </c>
      <c r="Q434">
        <f>1/COUNTIF(tblSales[Order ID],tblSales[[#This Row],[Order ID]])</f>
        <v>0.25</v>
      </c>
    </row>
    <row r="435" spans="1:17" x14ac:dyDescent="0.25">
      <c r="A435">
        <v>202079</v>
      </c>
      <c r="B435" s="5">
        <v>45492</v>
      </c>
      <c r="C435">
        <v>120269</v>
      </c>
      <c r="D435">
        <v>300185</v>
      </c>
      <c r="E435" t="s">
        <v>92</v>
      </c>
      <c r="F435" t="s">
        <v>101</v>
      </c>
      <c r="G435">
        <v>1</v>
      </c>
      <c r="H435" s="22">
        <v>29.99</v>
      </c>
      <c r="I435" t="s">
        <v>93</v>
      </c>
      <c r="J435" t="s">
        <v>6</v>
      </c>
      <c r="K435" s="23" t="s">
        <v>6</v>
      </c>
      <c r="L435" s="22">
        <v>0</v>
      </c>
      <c r="M435" s="24">
        <v>29.99</v>
      </c>
      <c r="N435">
        <f ca="1">IF(LEFT(tblSales[[#This Row],[Category]],1)="A",RANDBETWEEN(1,4),RANDBETWEEN(2,7))</f>
        <v>3</v>
      </c>
      <c r="O435" s="24" t="str">
        <f>IF(COUNTIF($A$2:A435,A435)=1,SUMIFS(tblSales[Revenue],tblSales[Order ID],tblSales[[#This Row],[Order ID]]),"")</f>
        <v/>
      </c>
      <c r="P435" t="str">
        <f>TEXT(tblSales[[#This Row],[Date]],"ddd")</f>
        <v>Fri</v>
      </c>
      <c r="Q435">
        <f>1/COUNTIF(tblSales[Order ID],tblSales[[#This Row],[Order ID]])</f>
        <v>0.25</v>
      </c>
    </row>
    <row r="436" spans="1:17" x14ac:dyDescent="0.25">
      <c r="A436">
        <v>202079</v>
      </c>
      <c r="B436" s="5">
        <v>45492</v>
      </c>
      <c r="C436">
        <v>120269</v>
      </c>
      <c r="D436">
        <v>200559</v>
      </c>
      <c r="E436" t="s">
        <v>95</v>
      </c>
      <c r="F436" t="s">
        <v>97</v>
      </c>
      <c r="G436">
        <v>2</v>
      </c>
      <c r="H436" s="22">
        <v>59.99</v>
      </c>
      <c r="I436" t="s">
        <v>93</v>
      </c>
      <c r="J436" t="s">
        <v>6</v>
      </c>
      <c r="K436" s="23" t="s">
        <v>6</v>
      </c>
      <c r="L436" s="22">
        <v>0</v>
      </c>
      <c r="M436" s="24">
        <v>119.98</v>
      </c>
      <c r="N436">
        <f ca="1">IF(LEFT(tblSales[[#This Row],[Category]],1)="A",RANDBETWEEN(1,4),RANDBETWEEN(2,7))</f>
        <v>2</v>
      </c>
      <c r="O436" s="24" t="str">
        <f>IF(COUNTIF($A$2:A436,A436)=1,SUMIFS(tblSales[Revenue],tblSales[Order ID],tblSales[[#This Row],[Order ID]]),"")</f>
        <v/>
      </c>
      <c r="P436" t="str">
        <f>TEXT(tblSales[[#This Row],[Date]],"ddd")</f>
        <v>Fri</v>
      </c>
      <c r="Q436">
        <f>1/COUNTIF(tblSales[Order ID],tblSales[[#This Row],[Order ID]])</f>
        <v>0.25</v>
      </c>
    </row>
    <row r="437" spans="1:17" x14ac:dyDescent="0.25">
      <c r="A437">
        <v>202080</v>
      </c>
      <c r="B437" s="5">
        <v>45494</v>
      </c>
      <c r="C437">
        <v>127846</v>
      </c>
      <c r="D437">
        <v>300185</v>
      </c>
      <c r="E437" t="s">
        <v>92</v>
      </c>
      <c r="F437" t="s">
        <v>101</v>
      </c>
      <c r="G437">
        <v>1</v>
      </c>
      <c r="H437" s="22">
        <v>29.99</v>
      </c>
      <c r="I437" t="s">
        <v>93</v>
      </c>
      <c r="J437" t="s">
        <v>6</v>
      </c>
      <c r="K437" s="23" t="s">
        <v>6</v>
      </c>
      <c r="L437" s="22">
        <v>0</v>
      </c>
      <c r="M437" s="24">
        <v>29.99</v>
      </c>
      <c r="N437">
        <f ca="1">IF(LEFT(tblSales[[#This Row],[Category]],1)="A",RANDBETWEEN(1,4),RANDBETWEEN(2,7))</f>
        <v>2</v>
      </c>
      <c r="O437" s="24">
        <f>IF(COUNTIF($A$2:A437,A437)=1,SUMIFS(tblSales[Revenue],tblSales[Order ID],tblSales[[#This Row],[Order ID]]),"")</f>
        <v>73.97</v>
      </c>
      <c r="P437" t="str">
        <f>TEXT(tblSales[[#This Row],[Date]],"ddd")</f>
        <v>Sun</v>
      </c>
      <c r="Q437">
        <f>1/COUNTIF(tblSales[Order ID],tblSales[[#This Row],[Order ID]])</f>
        <v>0.5</v>
      </c>
    </row>
    <row r="438" spans="1:17" x14ac:dyDescent="0.25">
      <c r="A438">
        <v>202080</v>
      </c>
      <c r="B438" s="5">
        <v>45494</v>
      </c>
      <c r="C438">
        <v>127846</v>
      </c>
      <c r="D438">
        <v>300191</v>
      </c>
      <c r="E438" t="s">
        <v>92</v>
      </c>
      <c r="F438" t="s">
        <v>103</v>
      </c>
      <c r="G438">
        <v>2</v>
      </c>
      <c r="H438" s="22">
        <v>21.99</v>
      </c>
      <c r="I438" t="s">
        <v>93</v>
      </c>
      <c r="J438" t="s">
        <v>6</v>
      </c>
      <c r="K438" s="23" t="s">
        <v>6</v>
      </c>
      <c r="L438" s="22">
        <v>0</v>
      </c>
      <c r="M438" s="24">
        <v>43.98</v>
      </c>
      <c r="N438">
        <f ca="1">IF(LEFT(tblSales[[#This Row],[Category]],1)="A",RANDBETWEEN(1,4),RANDBETWEEN(2,7))</f>
        <v>1</v>
      </c>
      <c r="O438" s="24" t="str">
        <f>IF(COUNTIF($A$2:A438,A438)=1,SUMIFS(tblSales[Revenue],tblSales[Order ID],tblSales[[#This Row],[Order ID]]),"")</f>
        <v/>
      </c>
      <c r="P438" t="str">
        <f>TEXT(tblSales[[#This Row],[Date]],"ddd")</f>
        <v>Sun</v>
      </c>
      <c r="Q438">
        <f>1/COUNTIF(tblSales[Order ID],tblSales[[#This Row],[Order ID]])</f>
        <v>0.5</v>
      </c>
    </row>
    <row r="439" spans="1:17" x14ac:dyDescent="0.25">
      <c r="A439">
        <v>202081</v>
      </c>
      <c r="B439" s="5">
        <v>45490</v>
      </c>
      <c r="C439">
        <v>103843</v>
      </c>
      <c r="D439">
        <v>300185</v>
      </c>
      <c r="E439" t="s">
        <v>92</v>
      </c>
      <c r="F439" t="s">
        <v>101</v>
      </c>
      <c r="G439">
        <v>4</v>
      </c>
      <c r="H439" s="22">
        <v>29.99</v>
      </c>
      <c r="I439" t="s">
        <v>93</v>
      </c>
      <c r="J439" t="s">
        <v>6</v>
      </c>
      <c r="K439" s="23" t="s">
        <v>6</v>
      </c>
      <c r="L439" s="22">
        <v>0</v>
      </c>
      <c r="M439" s="24">
        <v>119.96</v>
      </c>
      <c r="N439">
        <f ca="1">IF(LEFT(tblSales[[#This Row],[Category]],1)="A",RANDBETWEEN(1,4),RANDBETWEEN(2,7))</f>
        <v>1</v>
      </c>
      <c r="O439" s="24">
        <f>IF(COUNTIF($A$2:A439,A439)=1,SUMIFS(tblSales[Revenue],tblSales[Order ID],tblSales[[#This Row],[Order ID]]),"")</f>
        <v>3394.9300000000003</v>
      </c>
      <c r="P439" t="str">
        <f>TEXT(tblSales[[#This Row],[Date]],"ddd")</f>
        <v>Wed</v>
      </c>
      <c r="Q439">
        <f>1/COUNTIF(tblSales[Order ID],tblSales[[#This Row],[Order ID]])</f>
        <v>0.2</v>
      </c>
    </row>
    <row r="440" spans="1:17" x14ac:dyDescent="0.25">
      <c r="A440">
        <v>202081</v>
      </c>
      <c r="B440" s="5">
        <v>45490</v>
      </c>
      <c r="C440">
        <v>103843</v>
      </c>
      <c r="D440">
        <v>100254</v>
      </c>
      <c r="E440" t="s">
        <v>98</v>
      </c>
      <c r="F440" t="s">
        <v>35</v>
      </c>
      <c r="G440">
        <v>1</v>
      </c>
      <c r="H440" s="22">
        <v>799</v>
      </c>
      <c r="I440" t="s">
        <v>93</v>
      </c>
      <c r="J440" t="s">
        <v>6</v>
      </c>
      <c r="K440" s="23" t="s">
        <v>6</v>
      </c>
      <c r="L440" s="22">
        <v>0</v>
      </c>
      <c r="M440" s="24">
        <v>799</v>
      </c>
      <c r="N440">
        <f ca="1">IF(LEFT(tblSales[[#This Row],[Category]],1)="A",RANDBETWEEN(1,4),RANDBETWEEN(2,7))</f>
        <v>5</v>
      </c>
      <c r="O440" s="24" t="str">
        <f>IF(COUNTIF($A$2:A440,A440)=1,SUMIFS(tblSales[Revenue],tblSales[Order ID],tblSales[[#This Row],[Order ID]]),"")</f>
        <v/>
      </c>
      <c r="P440" t="str">
        <f>TEXT(tblSales[[#This Row],[Date]],"ddd")</f>
        <v>Wed</v>
      </c>
      <c r="Q440">
        <f>1/COUNTIF(tblSales[Order ID],tblSales[[#This Row],[Order ID]])</f>
        <v>0.2</v>
      </c>
    </row>
    <row r="441" spans="1:17" x14ac:dyDescent="0.25">
      <c r="A441">
        <v>202081</v>
      </c>
      <c r="B441" s="5">
        <v>45490</v>
      </c>
      <c r="C441">
        <v>103843</v>
      </c>
      <c r="D441">
        <v>200548</v>
      </c>
      <c r="E441" t="s">
        <v>95</v>
      </c>
      <c r="F441" t="s">
        <v>111</v>
      </c>
      <c r="G441">
        <v>2</v>
      </c>
      <c r="H441" s="22">
        <v>29.99</v>
      </c>
      <c r="I441" t="s">
        <v>93</v>
      </c>
      <c r="J441" t="s">
        <v>6</v>
      </c>
      <c r="K441" s="23" t="s">
        <v>6</v>
      </c>
      <c r="L441" s="22">
        <v>0</v>
      </c>
      <c r="M441" s="24">
        <v>59.98</v>
      </c>
      <c r="N441">
        <f ca="1">IF(LEFT(tblSales[[#This Row],[Category]],1)="A",RANDBETWEEN(1,4),RANDBETWEEN(2,7))</f>
        <v>2</v>
      </c>
      <c r="O441" s="24" t="str">
        <f>IF(COUNTIF($A$2:A441,A441)=1,SUMIFS(tblSales[Revenue],tblSales[Order ID],tblSales[[#This Row],[Order ID]]),"")</f>
        <v/>
      </c>
      <c r="P441" t="str">
        <f>TEXT(tblSales[[#This Row],[Date]],"ddd")</f>
        <v>Wed</v>
      </c>
      <c r="Q441">
        <f>1/COUNTIF(tblSales[Order ID],tblSales[[#This Row],[Order ID]])</f>
        <v>0.2</v>
      </c>
    </row>
    <row r="442" spans="1:17" x14ac:dyDescent="0.25">
      <c r="A442">
        <v>202081</v>
      </c>
      <c r="B442" s="5">
        <v>45490</v>
      </c>
      <c r="C442">
        <v>103843</v>
      </c>
      <c r="D442">
        <v>200549</v>
      </c>
      <c r="E442" t="s">
        <v>95</v>
      </c>
      <c r="F442" t="s">
        <v>94</v>
      </c>
      <c r="G442">
        <v>1</v>
      </c>
      <c r="H442" s="22">
        <v>18.989999999999998</v>
      </c>
      <c r="I442" t="s">
        <v>93</v>
      </c>
      <c r="J442" t="s">
        <v>6</v>
      </c>
      <c r="K442" s="23" t="s">
        <v>6</v>
      </c>
      <c r="L442" s="22">
        <v>0</v>
      </c>
      <c r="M442" s="24">
        <v>18.989999999999998</v>
      </c>
      <c r="N442">
        <f ca="1">IF(LEFT(tblSales[[#This Row],[Category]],1)="A",RANDBETWEEN(1,4),RANDBETWEEN(2,7))</f>
        <v>4</v>
      </c>
      <c r="O442" s="24" t="str">
        <f>IF(COUNTIF($A$2:A442,A442)=1,SUMIFS(tblSales[Revenue],tblSales[Order ID],tblSales[[#This Row],[Order ID]]),"")</f>
        <v/>
      </c>
      <c r="P442" t="str">
        <f>TEXT(tblSales[[#This Row],[Date]],"ddd")</f>
        <v>Wed</v>
      </c>
      <c r="Q442">
        <f>1/COUNTIF(tblSales[Order ID],tblSales[[#This Row],[Order ID]])</f>
        <v>0.2</v>
      </c>
    </row>
    <row r="443" spans="1:17" x14ac:dyDescent="0.25">
      <c r="A443">
        <v>202081</v>
      </c>
      <c r="B443" s="5">
        <v>45490</v>
      </c>
      <c r="C443">
        <v>103843</v>
      </c>
      <c r="D443">
        <v>100254</v>
      </c>
      <c r="E443" t="s">
        <v>98</v>
      </c>
      <c r="F443" t="s">
        <v>35</v>
      </c>
      <c r="G443">
        <v>3</v>
      </c>
      <c r="H443" s="22">
        <v>799</v>
      </c>
      <c r="I443" t="s">
        <v>93</v>
      </c>
      <c r="J443" t="s">
        <v>6</v>
      </c>
      <c r="K443" s="23" t="s">
        <v>6</v>
      </c>
      <c r="L443" s="22">
        <v>0</v>
      </c>
      <c r="M443" s="24">
        <v>2397</v>
      </c>
      <c r="N443">
        <f ca="1">IF(LEFT(tblSales[[#This Row],[Category]],1)="A",RANDBETWEEN(1,4),RANDBETWEEN(2,7))</f>
        <v>5</v>
      </c>
      <c r="O443" s="24" t="str">
        <f>IF(COUNTIF($A$2:A443,A443)=1,SUMIFS(tblSales[Revenue],tblSales[Order ID],tblSales[[#This Row],[Order ID]]),"")</f>
        <v/>
      </c>
      <c r="P443" t="str">
        <f>TEXT(tblSales[[#This Row],[Date]],"ddd")</f>
        <v>Wed</v>
      </c>
      <c r="Q443">
        <f>1/COUNTIF(tblSales[Order ID],tblSales[[#This Row],[Order ID]])</f>
        <v>0.2</v>
      </c>
    </row>
    <row r="444" spans="1:17" x14ac:dyDescent="0.25">
      <c r="A444">
        <v>202082</v>
      </c>
      <c r="B444" s="5">
        <v>45483</v>
      </c>
      <c r="C444">
        <v>113298</v>
      </c>
      <c r="D444">
        <v>200548</v>
      </c>
      <c r="E444" t="s">
        <v>95</v>
      </c>
      <c r="F444" t="s">
        <v>111</v>
      </c>
      <c r="G444">
        <v>4</v>
      </c>
      <c r="H444" s="22">
        <v>29.99</v>
      </c>
      <c r="I444" t="s">
        <v>93</v>
      </c>
      <c r="J444" t="s">
        <v>6</v>
      </c>
      <c r="K444" s="23" t="s">
        <v>6</v>
      </c>
      <c r="L444" s="22">
        <v>0</v>
      </c>
      <c r="M444" s="24">
        <v>119.96</v>
      </c>
      <c r="N444">
        <f ca="1">IF(LEFT(tblSales[[#This Row],[Category]],1)="A",RANDBETWEEN(1,4),RANDBETWEEN(2,7))</f>
        <v>3</v>
      </c>
      <c r="O444" s="24">
        <f>IF(COUNTIF($A$2:A444,A444)=1,SUMIFS(tblSales[Revenue],tblSales[Order ID],tblSales[[#This Row],[Order ID]]),"")</f>
        <v>507.89</v>
      </c>
      <c r="P444" t="str">
        <f>TEXT(tblSales[[#This Row],[Date]],"ddd")</f>
        <v>Wed</v>
      </c>
      <c r="Q444">
        <f>1/COUNTIF(tblSales[Order ID],tblSales[[#This Row],[Order ID]])</f>
        <v>0.2</v>
      </c>
    </row>
    <row r="445" spans="1:17" x14ac:dyDescent="0.25">
      <c r="A445">
        <v>202082</v>
      </c>
      <c r="B445" s="5">
        <v>45483</v>
      </c>
      <c r="C445">
        <v>113298</v>
      </c>
      <c r="D445">
        <v>200558</v>
      </c>
      <c r="E445" t="s">
        <v>95</v>
      </c>
      <c r="F445" t="s">
        <v>105</v>
      </c>
      <c r="G445">
        <v>5</v>
      </c>
      <c r="H445" s="22">
        <v>18.989999999999998</v>
      </c>
      <c r="I445" t="s">
        <v>93</v>
      </c>
      <c r="J445" t="s">
        <v>6</v>
      </c>
      <c r="K445" s="23" t="s">
        <v>6</v>
      </c>
      <c r="L445" s="22">
        <v>0</v>
      </c>
      <c r="M445" s="24">
        <v>94.949999999999989</v>
      </c>
      <c r="N445">
        <f ca="1">IF(LEFT(tblSales[[#This Row],[Category]],1)="A",RANDBETWEEN(1,4),RANDBETWEEN(2,7))</f>
        <v>3</v>
      </c>
      <c r="O445" s="24" t="str">
        <f>IF(COUNTIF($A$2:A445,A445)=1,SUMIFS(tblSales[Revenue],tblSales[Order ID],tblSales[[#This Row],[Order ID]]),"")</f>
        <v/>
      </c>
      <c r="P445" t="str">
        <f>TEXT(tblSales[[#This Row],[Date]],"ddd")</f>
        <v>Wed</v>
      </c>
      <c r="Q445">
        <f>1/COUNTIF(tblSales[Order ID],tblSales[[#This Row],[Order ID]])</f>
        <v>0.2</v>
      </c>
    </row>
    <row r="446" spans="1:17" x14ac:dyDescent="0.25">
      <c r="A446">
        <v>202082</v>
      </c>
      <c r="B446" s="5">
        <v>45483</v>
      </c>
      <c r="C446">
        <v>113298</v>
      </c>
      <c r="D446">
        <v>300191</v>
      </c>
      <c r="E446" t="s">
        <v>92</v>
      </c>
      <c r="F446" t="s">
        <v>103</v>
      </c>
      <c r="G446">
        <v>1</v>
      </c>
      <c r="H446" s="22">
        <v>21.99</v>
      </c>
      <c r="I446" t="s">
        <v>93</v>
      </c>
      <c r="J446" t="s">
        <v>6</v>
      </c>
      <c r="K446" s="23" t="s">
        <v>6</v>
      </c>
      <c r="L446" s="22">
        <v>0</v>
      </c>
      <c r="M446" s="24">
        <v>21.99</v>
      </c>
      <c r="N446">
        <f ca="1">IF(LEFT(tblSales[[#This Row],[Category]],1)="A",RANDBETWEEN(1,4),RANDBETWEEN(2,7))</f>
        <v>3</v>
      </c>
      <c r="O446" s="24" t="str">
        <f>IF(COUNTIF($A$2:A446,A446)=1,SUMIFS(tblSales[Revenue],tblSales[Order ID],tblSales[[#This Row],[Order ID]]),"")</f>
        <v/>
      </c>
      <c r="P446" t="str">
        <f>TEXT(tblSales[[#This Row],[Date]],"ddd")</f>
        <v>Wed</v>
      </c>
      <c r="Q446">
        <f>1/COUNTIF(tblSales[Order ID],tblSales[[#This Row],[Order ID]])</f>
        <v>0.2</v>
      </c>
    </row>
    <row r="447" spans="1:17" x14ac:dyDescent="0.25">
      <c r="A447">
        <v>202082</v>
      </c>
      <c r="B447" s="5">
        <v>45483</v>
      </c>
      <c r="C447">
        <v>113298</v>
      </c>
      <c r="D447">
        <v>100249</v>
      </c>
      <c r="E447" t="s">
        <v>98</v>
      </c>
      <c r="F447" t="s">
        <v>46</v>
      </c>
      <c r="G447">
        <v>1</v>
      </c>
      <c r="H447" s="22">
        <v>249</v>
      </c>
      <c r="I447" t="s">
        <v>93</v>
      </c>
      <c r="J447" t="s">
        <v>6</v>
      </c>
      <c r="K447" s="23" t="s">
        <v>6</v>
      </c>
      <c r="L447" s="22">
        <v>0</v>
      </c>
      <c r="M447" s="24">
        <v>249</v>
      </c>
      <c r="N447">
        <f ca="1">IF(LEFT(tblSales[[#This Row],[Category]],1)="A",RANDBETWEEN(1,4),RANDBETWEEN(2,7))</f>
        <v>2</v>
      </c>
      <c r="O447" s="24" t="str">
        <f>IF(COUNTIF($A$2:A447,A447)=1,SUMIFS(tblSales[Revenue],tblSales[Order ID],tblSales[[#This Row],[Order ID]]),"")</f>
        <v/>
      </c>
      <c r="P447" t="str">
        <f>TEXT(tblSales[[#This Row],[Date]],"ddd")</f>
        <v>Wed</v>
      </c>
      <c r="Q447">
        <f>1/COUNTIF(tblSales[Order ID],tblSales[[#This Row],[Order ID]])</f>
        <v>0.2</v>
      </c>
    </row>
    <row r="448" spans="1:17" x14ac:dyDescent="0.25">
      <c r="A448">
        <v>202082</v>
      </c>
      <c r="B448" s="5">
        <v>45483</v>
      </c>
      <c r="C448">
        <v>113298</v>
      </c>
      <c r="D448">
        <v>300191</v>
      </c>
      <c r="E448" t="s">
        <v>92</v>
      </c>
      <c r="F448" t="s">
        <v>103</v>
      </c>
      <c r="G448">
        <v>1</v>
      </c>
      <c r="H448" s="22">
        <v>21.99</v>
      </c>
      <c r="I448" t="s">
        <v>93</v>
      </c>
      <c r="J448" t="s">
        <v>6</v>
      </c>
      <c r="K448" s="23" t="s">
        <v>6</v>
      </c>
      <c r="L448" s="22">
        <v>0</v>
      </c>
      <c r="M448" s="24">
        <v>21.99</v>
      </c>
      <c r="N448">
        <f ca="1">IF(LEFT(tblSales[[#This Row],[Category]],1)="A",RANDBETWEEN(1,4),RANDBETWEEN(2,7))</f>
        <v>3</v>
      </c>
      <c r="O448" s="24" t="str">
        <f>IF(COUNTIF($A$2:A448,A448)=1,SUMIFS(tblSales[Revenue],tblSales[Order ID],tblSales[[#This Row],[Order ID]]),"")</f>
        <v/>
      </c>
      <c r="P448" t="str">
        <f>TEXT(tblSales[[#This Row],[Date]],"ddd")</f>
        <v>Wed</v>
      </c>
      <c r="Q448">
        <f>1/COUNTIF(tblSales[Order ID],tblSales[[#This Row],[Order ID]])</f>
        <v>0.2</v>
      </c>
    </row>
    <row r="449" spans="1:17" x14ac:dyDescent="0.25">
      <c r="A449">
        <v>202083</v>
      </c>
      <c r="B449" s="5">
        <v>45481</v>
      </c>
      <c r="C449">
        <v>125230</v>
      </c>
      <c r="D449">
        <v>300185</v>
      </c>
      <c r="E449" t="s">
        <v>92</v>
      </c>
      <c r="F449" t="s">
        <v>101</v>
      </c>
      <c r="G449">
        <v>3</v>
      </c>
      <c r="H449" s="22">
        <v>29.99</v>
      </c>
      <c r="I449" t="s">
        <v>18</v>
      </c>
      <c r="J449" t="s">
        <v>99</v>
      </c>
      <c r="K449" s="23">
        <v>0.1</v>
      </c>
      <c r="L449" s="22">
        <v>8.9969999999999999</v>
      </c>
      <c r="M449" s="24">
        <v>80.972999999999999</v>
      </c>
      <c r="N449">
        <f ca="1">IF(LEFT(tblSales[[#This Row],[Category]],1)="A",RANDBETWEEN(1,4),RANDBETWEEN(2,7))</f>
        <v>3</v>
      </c>
      <c r="O449" s="24">
        <f>IF(COUNTIF($A$2:A449,A449)=1,SUMIFS(tblSales[Revenue],tblSales[Order ID],tblSales[[#This Row],[Order ID]]),"")</f>
        <v>107.964</v>
      </c>
      <c r="P449" t="str">
        <f>TEXT(tblSales[[#This Row],[Date]],"ddd")</f>
        <v>Mon</v>
      </c>
      <c r="Q449">
        <f>1/COUNTIF(tblSales[Order ID],tblSales[[#This Row],[Order ID]])</f>
        <v>0.5</v>
      </c>
    </row>
    <row r="450" spans="1:17" x14ac:dyDescent="0.25">
      <c r="A450">
        <v>202083</v>
      </c>
      <c r="B450" s="5">
        <v>45481</v>
      </c>
      <c r="C450">
        <v>125230</v>
      </c>
      <c r="D450">
        <v>300185</v>
      </c>
      <c r="E450" t="s">
        <v>92</v>
      </c>
      <c r="F450" t="s">
        <v>101</v>
      </c>
      <c r="G450">
        <v>1</v>
      </c>
      <c r="H450" s="22">
        <v>29.99</v>
      </c>
      <c r="I450" t="s">
        <v>18</v>
      </c>
      <c r="J450" t="s">
        <v>99</v>
      </c>
      <c r="K450" s="23">
        <v>0.1</v>
      </c>
      <c r="L450" s="22">
        <v>2.9990000000000001</v>
      </c>
      <c r="M450" s="24">
        <v>26.991</v>
      </c>
      <c r="N450">
        <f ca="1">IF(LEFT(tblSales[[#This Row],[Category]],1)="A",RANDBETWEEN(1,4),RANDBETWEEN(2,7))</f>
        <v>4</v>
      </c>
      <c r="O450" s="24" t="str">
        <f>IF(COUNTIF($A$2:A450,A450)=1,SUMIFS(tblSales[Revenue],tblSales[Order ID],tblSales[[#This Row],[Order ID]]),"")</f>
        <v/>
      </c>
      <c r="P450" t="str">
        <f>TEXT(tblSales[[#This Row],[Date]],"ddd")</f>
        <v>Mon</v>
      </c>
      <c r="Q450">
        <f>1/COUNTIF(tblSales[Order ID],tblSales[[#This Row],[Order ID]])</f>
        <v>0.5</v>
      </c>
    </row>
    <row r="451" spans="1:17" x14ac:dyDescent="0.25">
      <c r="A451">
        <v>202084</v>
      </c>
      <c r="B451" s="5">
        <v>45492</v>
      </c>
      <c r="C451">
        <v>130685</v>
      </c>
      <c r="D451">
        <v>200559</v>
      </c>
      <c r="E451" t="s">
        <v>95</v>
      </c>
      <c r="F451" t="s">
        <v>97</v>
      </c>
      <c r="G451">
        <v>1</v>
      </c>
      <c r="H451" s="22">
        <v>59.99</v>
      </c>
      <c r="I451" t="s">
        <v>93</v>
      </c>
      <c r="J451" t="s">
        <v>6</v>
      </c>
      <c r="K451" s="23" t="s">
        <v>6</v>
      </c>
      <c r="L451" s="22">
        <v>0</v>
      </c>
      <c r="M451" s="24">
        <v>59.99</v>
      </c>
      <c r="N451">
        <f ca="1">IF(LEFT(tblSales[[#This Row],[Category]],1)="A",RANDBETWEEN(1,4),RANDBETWEEN(2,7))</f>
        <v>2</v>
      </c>
      <c r="O451" s="24">
        <f>IF(COUNTIF($A$2:A451,A451)=1,SUMIFS(tblSales[Revenue],tblSales[Order ID],tblSales[[#This Row],[Order ID]]),"")</f>
        <v>4294.9499999999989</v>
      </c>
      <c r="P451" t="str">
        <f>TEXT(tblSales[[#This Row],[Date]],"ddd")</f>
        <v>Fri</v>
      </c>
      <c r="Q451">
        <f>1/COUNTIF(tblSales[Order ID],tblSales[[#This Row],[Order ID]])</f>
        <v>0.2</v>
      </c>
    </row>
    <row r="452" spans="1:17" x14ac:dyDescent="0.25">
      <c r="A452">
        <v>202084</v>
      </c>
      <c r="B452" s="5">
        <v>45492</v>
      </c>
      <c r="C452">
        <v>130685</v>
      </c>
      <c r="D452">
        <v>300187</v>
      </c>
      <c r="E452" t="s">
        <v>92</v>
      </c>
      <c r="F452" t="s">
        <v>110</v>
      </c>
      <c r="G452">
        <v>1</v>
      </c>
      <c r="H452" s="22">
        <v>54.99</v>
      </c>
      <c r="I452" t="s">
        <v>93</v>
      </c>
      <c r="J452" t="s">
        <v>6</v>
      </c>
      <c r="K452" s="23" t="s">
        <v>6</v>
      </c>
      <c r="L452" s="22">
        <v>0</v>
      </c>
      <c r="M452" s="24">
        <v>54.99</v>
      </c>
      <c r="N452">
        <f ca="1">IF(LEFT(tblSales[[#This Row],[Category]],1)="A",RANDBETWEEN(1,4),RANDBETWEEN(2,7))</f>
        <v>1</v>
      </c>
      <c r="O452" s="24" t="str">
        <f>IF(COUNTIF($A$2:A452,A452)=1,SUMIFS(tblSales[Revenue],tblSales[Order ID],tblSales[[#This Row],[Order ID]]),"")</f>
        <v/>
      </c>
      <c r="P452" t="str">
        <f>TEXT(tblSales[[#This Row],[Date]],"ddd")</f>
        <v>Fri</v>
      </c>
      <c r="Q452">
        <f>1/COUNTIF(tblSales[Order ID],tblSales[[#This Row],[Order ID]])</f>
        <v>0.2</v>
      </c>
    </row>
    <row r="453" spans="1:17" x14ac:dyDescent="0.25">
      <c r="A453">
        <v>202084</v>
      </c>
      <c r="B453" s="5">
        <v>45492</v>
      </c>
      <c r="C453">
        <v>130685</v>
      </c>
      <c r="D453">
        <v>100254</v>
      </c>
      <c r="E453" t="s">
        <v>98</v>
      </c>
      <c r="F453" t="s">
        <v>35</v>
      </c>
      <c r="G453">
        <v>5</v>
      </c>
      <c r="H453" s="22">
        <v>799</v>
      </c>
      <c r="I453" t="s">
        <v>93</v>
      </c>
      <c r="J453" t="s">
        <v>6</v>
      </c>
      <c r="K453" s="23" t="s">
        <v>6</v>
      </c>
      <c r="L453" s="22">
        <v>0</v>
      </c>
      <c r="M453" s="24">
        <v>3995</v>
      </c>
      <c r="N453">
        <f ca="1">IF(LEFT(tblSales[[#This Row],[Category]],1)="A",RANDBETWEEN(1,4),RANDBETWEEN(2,7))</f>
        <v>7</v>
      </c>
      <c r="O453" s="24" t="str">
        <f>IF(COUNTIF($A$2:A453,A453)=1,SUMIFS(tblSales[Revenue],tblSales[Order ID],tblSales[[#This Row],[Order ID]]),"")</f>
        <v/>
      </c>
      <c r="P453" t="str">
        <f>TEXT(tblSales[[#This Row],[Date]],"ddd")</f>
        <v>Fri</v>
      </c>
      <c r="Q453">
        <f>1/COUNTIF(tblSales[Order ID],tblSales[[#This Row],[Order ID]])</f>
        <v>0.2</v>
      </c>
    </row>
    <row r="454" spans="1:17" x14ac:dyDescent="0.25">
      <c r="A454">
        <v>202084</v>
      </c>
      <c r="B454" s="5">
        <v>45492</v>
      </c>
      <c r="C454">
        <v>130685</v>
      </c>
      <c r="D454">
        <v>200556</v>
      </c>
      <c r="E454" t="s">
        <v>95</v>
      </c>
      <c r="F454" t="s">
        <v>96</v>
      </c>
      <c r="G454">
        <v>1</v>
      </c>
      <c r="H454" s="22">
        <v>64.989999999999995</v>
      </c>
      <c r="I454" t="s">
        <v>93</v>
      </c>
      <c r="J454" t="s">
        <v>6</v>
      </c>
      <c r="K454" s="23" t="s">
        <v>6</v>
      </c>
      <c r="L454" s="22">
        <v>0</v>
      </c>
      <c r="M454" s="24">
        <v>64.989999999999995</v>
      </c>
      <c r="N454">
        <f ca="1">IF(LEFT(tblSales[[#This Row],[Category]],1)="A",RANDBETWEEN(1,4),RANDBETWEEN(2,7))</f>
        <v>1</v>
      </c>
      <c r="O454" s="24" t="str">
        <f>IF(COUNTIF($A$2:A454,A454)=1,SUMIFS(tblSales[Revenue],tblSales[Order ID],tblSales[[#This Row],[Order ID]]),"")</f>
        <v/>
      </c>
      <c r="P454" t="str">
        <f>TEXT(tblSales[[#This Row],[Date]],"ddd")</f>
        <v>Fri</v>
      </c>
      <c r="Q454">
        <f>1/COUNTIF(tblSales[Order ID],tblSales[[#This Row],[Order ID]])</f>
        <v>0.2</v>
      </c>
    </row>
    <row r="455" spans="1:17" x14ac:dyDescent="0.25">
      <c r="A455">
        <v>202084</v>
      </c>
      <c r="B455" s="5">
        <v>45492</v>
      </c>
      <c r="C455">
        <v>130685</v>
      </c>
      <c r="D455">
        <v>200559</v>
      </c>
      <c r="E455" t="s">
        <v>95</v>
      </c>
      <c r="F455" t="s">
        <v>97</v>
      </c>
      <c r="G455">
        <v>2</v>
      </c>
      <c r="H455" s="22">
        <v>59.99</v>
      </c>
      <c r="I455" t="s">
        <v>93</v>
      </c>
      <c r="J455" t="s">
        <v>6</v>
      </c>
      <c r="K455" s="23" t="s">
        <v>6</v>
      </c>
      <c r="L455" s="22">
        <v>0</v>
      </c>
      <c r="M455" s="24">
        <v>119.98</v>
      </c>
      <c r="N455">
        <f ca="1">IF(LEFT(tblSales[[#This Row],[Category]],1)="A",RANDBETWEEN(1,4),RANDBETWEEN(2,7))</f>
        <v>4</v>
      </c>
      <c r="O455" s="24" t="str">
        <f>IF(COUNTIF($A$2:A455,A455)=1,SUMIFS(tblSales[Revenue],tblSales[Order ID],tblSales[[#This Row],[Order ID]]),"")</f>
        <v/>
      </c>
      <c r="P455" t="str">
        <f>TEXT(tblSales[[#This Row],[Date]],"ddd")</f>
        <v>Fri</v>
      </c>
      <c r="Q455">
        <f>1/COUNTIF(tblSales[Order ID],tblSales[[#This Row],[Order ID]])</f>
        <v>0.2</v>
      </c>
    </row>
    <row r="456" spans="1:17" x14ac:dyDescent="0.25">
      <c r="A456">
        <v>202085</v>
      </c>
      <c r="B456" s="5">
        <v>45484</v>
      </c>
      <c r="C456">
        <v>104034</v>
      </c>
      <c r="D456">
        <v>200556</v>
      </c>
      <c r="E456" t="s">
        <v>95</v>
      </c>
      <c r="F456" t="s">
        <v>96</v>
      </c>
      <c r="G456">
        <v>1</v>
      </c>
      <c r="H456" s="22">
        <v>64.989999999999995</v>
      </c>
      <c r="I456" t="s">
        <v>93</v>
      </c>
      <c r="J456" t="s">
        <v>6</v>
      </c>
      <c r="K456" s="23" t="s">
        <v>6</v>
      </c>
      <c r="L456" s="22">
        <v>0</v>
      </c>
      <c r="M456" s="24">
        <v>64.989999999999995</v>
      </c>
      <c r="N456">
        <f ca="1">IF(LEFT(tblSales[[#This Row],[Category]],1)="A",RANDBETWEEN(1,4),RANDBETWEEN(2,7))</f>
        <v>4</v>
      </c>
      <c r="O456" s="24">
        <f>IF(COUNTIF($A$2:A456,A456)=1,SUMIFS(tblSales[Revenue],tblSales[Order ID],tblSales[[#This Row],[Order ID]]),"")</f>
        <v>159.94</v>
      </c>
      <c r="P456" t="str">
        <f>TEXT(tblSales[[#This Row],[Date]],"ddd")</f>
        <v>Thu</v>
      </c>
      <c r="Q456">
        <f>1/COUNTIF(tblSales[Order ID],tblSales[[#This Row],[Order ID]])</f>
        <v>0.5</v>
      </c>
    </row>
    <row r="457" spans="1:17" x14ac:dyDescent="0.25">
      <c r="A457">
        <v>202085</v>
      </c>
      <c r="B457" s="5">
        <v>45484</v>
      </c>
      <c r="C457">
        <v>104034</v>
      </c>
      <c r="D457">
        <v>200549</v>
      </c>
      <c r="E457" t="s">
        <v>95</v>
      </c>
      <c r="F457" t="s">
        <v>94</v>
      </c>
      <c r="G457">
        <v>5</v>
      </c>
      <c r="H457" s="22">
        <v>18.989999999999998</v>
      </c>
      <c r="I457" t="s">
        <v>93</v>
      </c>
      <c r="J457" t="s">
        <v>6</v>
      </c>
      <c r="K457" s="23" t="s">
        <v>6</v>
      </c>
      <c r="L457" s="22">
        <v>0</v>
      </c>
      <c r="M457" s="24">
        <v>94.949999999999989</v>
      </c>
      <c r="N457">
        <f ca="1">IF(LEFT(tblSales[[#This Row],[Category]],1)="A",RANDBETWEEN(1,4),RANDBETWEEN(2,7))</f>
        <v>2</v>
      </c>
      <c r="O457" s="24" t="str">
        <f>IF(COUNTIF($A$2:A457,A457)=1,SUMIFS(tblSales[Revenue],tblSales[Order ID],tblSales[[#This Row],[Order ID]]),"")</f>
        <v/>
      </c>
      <c r="P457" t="str">
        <f>TEXT(tblSales[[#This Row],[Date]],"ddd")</f>
        <v>Thu</v>
      </c>
      <c r="Q457">
        <f>1/COUNTIF(tblSales[Order ID],tblSales[[#This Row],[Order ID]])</f>
        <v>0.5</v>
      </c>
    </row>
    <row r="458" spans="1:17" x14ac:dyDescent="0.25">
      <c r="A458">
        <v>202086</v>
      </c>
      <c r="B458" s="5">
        <v>45492</v>
      </c>
      <c r="C458">
        <v>118208</v>
      </c>
      <c r="D458">
        <v>300191</v>
      </c>
      <c r="E458" t="s">
        <v>92</v>
      </c>
      <c r="F458" t="s">
        <v>103</v>
      </c>
      <c r="G458">
        <v>4</v>
      </c>
      <c r="H458" s="22">
        <v>21.99</v>
      </c>
      <c r="I458" t="s">
        <v>18</v>
      </c>
      <c r="J458" t="s">
        <v>99</v>
      </c>
      <c r="K458" s="23">
        <v>0.1</v>
      </c>
      <c r="L458" s="22">
        <v>8.7959999999999994</v>
      </c>
      <c r="M458" s="24">
        <v>79.163999999999987</v>
      </c>
      <c r="N458">
        <f ca="1">IF(LEFT(tblSales[[#This Row],[Category]],1)="A",RANDBETWEEN(1,4),RANDBETWEEN(2,7))</f>
        <v>3</v>
      </c>
      <c r="O458" s="24">
        <f>IF(COUNTIF($A$2:A458,A458)=1,SUMIFS(tblSales[Revenue],tblSales[Order ID],tblSales[[#This Row],[Order ID]]),"")</f>
        <v>79.163999999999987</v>
      </c>
      <c r="P458" t="str">
        <f>TEXT(tblSales[[#This Row],[Date]],"ddd")</f>
        <v>Fri</v>
      </c>
      <c r="Q458">
        <f>1/COUNTIF(tblSales[Order ID],tblSales[[#This Row],[Order ID]])</f>
        <v>1</v>
      </c>
    </row>
    <row r="459" spans="1:17" x14ac:dyDescent="0.25">
      <c r="A459">
        <v>202087</v>
      </c>
      <c r="B459" s="5">
        <v>45485</v>
      </c>
      <c r="C459">
        <v>114704</v>
      </c>
      <c r="D459">
        <v>100248</v>
      </c>
      <c r="E459" t="s">
        <v>98</v>
      </c>
      <c r="F459" t="s">
        <v>37</v>
      </c>
      <c r="G459">
        <v>1</v>
      </c>
      <c r="H459" s="22">
        <v>199</v>
      </c>
      <c r="I459" t="s">
        <v>93</v>
      </c>
      <c r="J459" t="s">
        <v>6</v>
      </c>
      <c r="K459" s="23" t="s">
        <v>6</v>
      </c>
      <c r="L459" s="22">
        <v>0</v>
      </c>
      <c r="M459" s="24">
        <v>199</v>
      </c>
      <c r="N459">
        <f ca="1">IF(LEFT(tblSales[[#This Row],[Category]],1)="A",RANDBETWEEN(1,4),RANDBETWEEN(2,7))</f>
        <v>6</v>
      </c>
      <c r="O459" s="24">
        <f>IF(COUNTIF($A$2:A459,A459)=1,SUMIFS(tblSales[Revenue],tblSales[Order ID],tblSales[[#This Row],[Order ID]]),"")</f>
        <v>1039.98</v>
      </c>
      <c r="P459" t="str">
        <f>TEXT(tblSales[[#This Row],[Date]],"ddd")</f>
        <v>Fri</v>
      </c>
      <c r="Q459">
        <f>1/COUNTIF(tblSales[Order ID],tblSales[[#This Row],[Order ID]])</f>
        <v>0.25</v>
      </c>
    </row>
    <row r="460" spans="1:17" x14ac:dyDescent="0.25">
      <c r="A460">
        <v>202087</v>
      </c>
      <c r="B460" s="5">
        <v>45485</v>
      </c>
      <c r="C460">
        <v>114704</v>
      </c>
      <c r="D460">
        <v>300187</v>
      </c>
      <c r="E460" t="s">
        <v>92</v>
      </c>
      <c r="F460" t="s">
        <v>110</v>
      </c>
      <c r="G460">
        <v>1</v>
      </c>
      <c r="H460" s="22">
        <v>54.99</v>
      </c>
      <c r="I460" t="s">
        <v>93</v>
      </c>
      <c r="J460" t="s">
        <v>6</v>
      </c>
      <c r="K460" s="23" t="s">
        <v>6</v>
      </c>
      <c r="L460" s="22">
        <v>0</v>
      </c>
      <c r="M460" s="24">
        <v>54.99</v>
      </c>
      <c r="N460">
        <f ca="1">IF(LEFT(tblSales[[#This Row],[Category]],1)="A",RANDBETWEEN(1,4),RANDBETWEEN(2,7))</f>
        <v>1</v>
      </c>
      <c r="O460" s="24" t="str">
        <f>IF(COUNTIF($A$2:A460,A460)=1,SUMIFS(tblSales[Revenue],tblSales[Order ID],tblSales[[#This Row],[Order ID]]),"")</f>
        <v/>
      </c>
      <c r="P460" t="str">
        <f>TEXT(tblSales[[#This Row],[Date]],"ddd")</f>
        <v>Fri</v>
      </c>
      <c r="Q460">
        <f>1/COUNTIF(tblSales[Order ID],tblSales[[#This Row],[Order ID]])</f>
        <v>0.25</v>
      </c>
    </row>
    <row r="461" spans="1:17" x14ac:dyDescent="0.25">
      <c r="A461">
        <v>202087</v>
      </c>
      <c r="B461" s="5">
        <v>45485</v>
      </c>
      <c r="C461">
        <v>114704</v>
      </c>
      <c r="D461">
        <v>100250</v>
      </c>
      <c r="E461" t="s">
        <v>98</v>
      </c>
      <c r="F461" t="s">
        <v>51</v>
      </c>
      <c r="G461">
        <v>4</v>
      </c>
      <c r="H461" s="22">
        <v>189</v>
      </c>
      <c r="I461" t="s">
        <v>93</v>
      </c>
      <c r="J461" t="s">
        <v>6</v>
      </c>
      <c r="K461" s="23" t="s">
        <v>6</v>
      </c>
      <c r="L461" s="22">
        <v>0</v>
      </c>
      <c r="M461" s="24">
        <v>756</v>
      </c>
      <c r="N461">
        <f ca="1">IF(LEFT(tblSales[[#This Row],[Category]],1)="A",RANDBETWEEN(1,4),RANDBETWEEN(2,7))</f>
        <v>2</v>
      </c>
      <c r="O461" s="24" t="str">
        <f>IF(COUNTIF($A$2:A461,A461)=1,SUMIFS(tblSales[Revenue],tblSales[Order ID],tblSales[[#This Row],[Order ID]]),"")</f>
        <v/>
      </c>
      <c r="P461" t="str">
        <f>TEXT(tblSales[[#This Row],[Date]],"ddd")</f>
        <v>Fri</v>
      </c>
      <c r="Q461">
        <f>1/COUNTIF(tblSales[Order ID],tblSales[[#This Row],[Order ID]])</f>
        <v>0.25</v>
      </c>
    </row>
    <row r="462" spans="1:17" x14ac:dyDescent="0.25">
      <c r="A462">
        <v>202087</v>
      </c>
      <c r="B462" s="5">
        <v>45485</v>
      </c>
      <c r="C462">
        <v>114704</v>
      </c>
      <c r="D462">
        <v>300185</v>
      </c>
      <c r="E462" t="s">
        <v>92</v>
      </c>
      <c r="F462" t="s">
        <v>101</v>
      </c>
      <c r="G462">
        <v>1</v>
      </c>
      <c r="H462" s="22">
        <v>29.99</v>
      </c>
      <c r="I462" t="s">
        <v>93</v>
      </c>
      <c r="J462" t="s">
        <v>6</v>
      </c>
      <c r="K462" s="23" t="s">
        <v>6</v>
      </c>
      <c r="L462" s="22">
        <v>0</v>
      </c>
      <c r="M462" s="24">
        <v>29.99</v>
      </c>
      <c r="N462">
        <f ca="1">IF(LEFT(tblSales[[#This Row],[Category]],1)="A",RANDBETWEEN(1,4),RANDBETWEEN(2,7))</f>
        <v>2</v>
      </c>
      <c r="O462" s="24" t="str">
        <f>IF(COUNTIF($A$2:A462,A462)=1,SUMIFS(tblSales[Revenue],tblSales[Order ID],tblSales[[#This Row],[Order ID]]),"")</f>
        <v/>
      </c>
      <c r="P462" t="str">
        <f>TEXT(tblSales[[#This Row],[Date]],"ddd")</f>
        <v>Fri</v>
      </c>
      <c r="Q462">
        <f>1/COUNTIF(tblSales[Order ID],tblSales[[#This Row],[Order ID]])</f>
        <v>0.25</v>
      </c>
    </row>
    <row r="463" spans="1:17" x14ac:dyDescent="0.25">
      <c r="A463">
        <v>202088</v>
      </c>
      <c r="B463" s="5">
        <v>45493</v>
      </c>
      <c r="C463">
        <v>112016</v>
      </c>
      <c r="D463">
        <v>300185</v>
      </c>
      <c r="E463" t="s">
        <v>92</v>
      </c>
      <c r="F463" t="s">
        <v>101</v>
      </c>
      <c r="G463">
        <v>1</v>
      </c>
      <c r="H463" s="22">
        <v>29.99</v>
      </c>
      <c r="I463" t="s">
        <v>18</v>
      </c>
      <c r="J463" t="s">
        <v>116</v>
      </c>
      <c r="K463" s="23">
        <v>0.1</v>
      </c>
      <c r="L463" s="22">
        <v>2.9990000000000001</v>
      </c>
      <c r="M463" s="24">
        <v>26.991</v>
      </c>
      <c r="N463">
        <f ca="1">IF(LEFT(tblSales[[#This Row],[Category]],1)="A",RANDBETWEEN(1,4),RANDBETWEEN(2,7))</f>
        <v>2</v>
      </c>
      <c r="O463" s="24">
        <f>IF(COUNTIF($A$2:A463,A463)=1,SUMIFS(tblSales[Revenue],tblSales[Order ID],tblSales[[#This Row],[Order ID]]),"")</f>
        <v>184.45499999999998</v>
      </c>
      <c r="P463" t="str">
        <f>TEXT(tblSales[[#This Row],[Date]],"ddd")</f>
        <v>Sat</v>
      </c>
      <c r="Q463">
        <f>1/COUNTIF(tblSales[Order ID],tblSales[[#This Row],[Order ID]])</f>
        <v>0.25</v>
      </c>
    </row>
    <row r="464" spans="1:17" x14ac:dyDescent="0.25">
      <c r="A464">
        <v>202088</v>
      </c>
      <c r="B464" s="5">
        <v>45493</v>
      </c>
      <c r="C464">
        <v>112016</v>
      </c>
      <c r="D464">
        <v>300185</v>
      </c>
      <c r="E464" t="s">
        <v>92</v>
      </c>
      <c r="F464" t="s">
        <v>101</v>
      </c>
      <c r="G464">
        <v>2</v>
      </c>
      <c r="H464" s="22">
        <v>29.99</v>
      </c>
      <c r="I464" t="s">
        <v>18</v>
      </c>
      <c r="J464" t="s">
        <v>116</v>
      </c>
      <c r="K464" s="23">
        <v>0.1</v>
      </c>
      <c r="L464" s="22">
        <v>5.9980000000000002</v>
      </c>
      <c r="M464" s="24">
        <v>53.981999999999999</v>
      </c>
      <c r="N464">
        <f ca="1">IF(LEFT(tblSales[[#This Row],[Category]],1)="A",RANDBETWEEN(1,4),RANDBETWEEN(2,7))</f>
        <v>2</v>
      </c>
      <c r="O464" s="24" t="str">
        <f>IF(COUNTIF($A$2:A464,A464)=1,SUMIFS(tblSales[Revenue],tblSales[Order ID],tblSales[[#This Row],[Order ID]]),"")</f>
        <v/>
      </c>
      <c r="P464" t="str">
        <f>TEXT(tblSales[[#This Row],[Date]],"ddd")</f>
        <v>Sat</v>
      </c>
      <c r="Q464">
        <f>1/COUNTIF(tblSales[Order ID],tblSales[[#This Row],[Order ID]])</f>
        <v>0.25</v>
      </c>
    </row>
    <row r="465" spans="1:17" x14ac:dyDescent="0.25">
      <c r="A465">
        <v>202088</v>
      </c>
      <c r="B465" s="5">
        <v>45493</v>
      </c>
      <c r="C465">
        <v>112016</v>
      </c>
      <c r="D465">
        <v>300187</v>
      </c>
      <c r="E465" t="s">
        <v>92</v>
      </c>
      <c r="F465" t="s">
        <v>110</v>
      </c>
      <c r="G465">
        <v>1</v>
      </c>
      <c r="H465" s="22">
        <v>54.99</v>
      </c>
      <c r="I465" t="s">
        <v>18</v>
      </c>
      <c r="J465" t="s">
        <v>116</v>
      </c>
      <c r="K465" s="23">
        <v>0.1</v>
      </c>
      <c r="L465" s="22">
        <v>5.4990000000000006</v>
      </c>
      <c r="M465" s="24">
        <v>49.491</v>
      </c>
      <c r="N465">
        <f ca="1">IF(LEFT(tblSales[[#This Row],[Category]],1)="A",RANDBETWEEN(1,4),RANDBETWEEN(2,7))</f>
        <v>1</v>
      </c>
      <c r="O465" s="24" t="str">
        <f>IF(COUNTIF($A$2:A465,A465)=1,SUMIFS(tblSales[Revenue],tblSales[Order ID],tblSales[[#This Row],[Order ID]]),"")</f>
        <v/>
      </c>
      <c r="P465" t="str">
        <f>TEXT(tblSales[[#This Row],[Date]],"ddd")</f>
        <v>Sat</v>
      </c>
      <c r="Q465">
        <f>1/COUNTIF(tblSales[Order ID],tblSales[[#This Row],[Order ID]])</f>
        <v>0.25</v>
      </c>
    </row>
    <row r="466" spans="1:17" x14ac:dyDescent="0.25">
      <c r="A466">
        <v>202088</v>
      </c>
      <c r="B466" s="5">
        <v>45493</v>
      </c>
      <c r="C466">
        <v>112016</v>
      </c>
      <c r="D466">
        <v>200559</v>
      </c>
      <c r="E466" t="s">
        <v>95</v>
      </c>
      <c r="F466" t="s">
        <v>97</v>
      </c>
      <c r="G466">
        <v>1</v>
      </c>
      <c r="H466" s="22">
        <v>59.99</v>
      </c>
      <c r="I466" t="s">
        <v>18</v>
      </c>
      <c r="J466" t="s">
        <v>116</v>
      </c>
      <c r="K466" s="23">
        <v>0.1</v>
      </c>
      <c r="L466" s="22">
        <v>5.9990000000000006</v>
      </c>
      <c r="M466" s="24">
        <v>53.991</v>
      </c>
      <c r="N466">
        <f ca="1">IF(LEFT(tblSales[[#This Row],[Category]],1)="A",RANDBETWEEN(1,4),RANDBETWEEN(2,7))</f>
        <v>3</v>
      </c>
      <c r="O466" s="24" t="str">
        <f>IF(COUNTIF($A$2:A466,A466)=1,SUMIFS(tblSales[Revenue],tblSales[Order ID],tblSales[[#This Row],[Order ID]]),"")</f>
        <v/>
      </c>
      <c r="P466" t="str">
        <f>TEXT(tblSales[[#This Row],[Date]],"ddd")</f>
        <v>Sat</v>
      </c>
      <c r="Q466">
        <f>1/COUNTIF(tblSales[Order ID],tblSales[[#This Row],[Order ID]])</f>
        <v>0.25</v>
      </c>
    </row>
    <row r="467" spans="1:17" x14ac:dyDescent="0.25">
      <c r="A467">
        <v>202089</v>
      </c>
      <c r="B467" s="5">
        <v>45490</v>
      </c>
      <c r="C467">
        <v>107917</v>
      </c>
      <c r="D467">
        <v>200559</v>
      </c>
      <c r="E467" t="s">
        <v>95</v>
      </c>
      <c r="F467" t="s">
        <v>97</v>
      </c>
      <c r="G467">
        <v>4</v>
      </c>
      <c r="H467" s="22">
        <v>59.99</v>
      </c>
      <c r="I467" t="s">
        <v>93</v>
      </c>
      <c r="J467" t="s">
        <v>6</v>
      </c>
      <c r="K467" s="23" t="s">
        <v>6</v>
      </c>
      <c r="L467" s="22">
        <v>0</v>
      </c>
      <c r="M467" s="24">
        <v>239.96</v>
      </c>
      <c r="N467">
        <f ca="1">IF(LEFT(tblSales[[#This Row],[Category]],1)="A",RANDBETWEEN(1,4),RANDBETWEEN(2,7))</f>
        <v>4</v>
      </c>
      <c r="O467" s="24">
        <f>IF(COUNTIF($A$2:A467,A467)=1,SUMIFS(tblSales[Revenue],tblSales[Order ID],tblSales[[#This Row],[Order ID]]),"")</f>
        <v>1145.92</v>
      </c>
      <c r="P467" t="str">
        <f>TEXT(tblSales[[#This Row],[Date]],"ddd")</f>
        <v>Wed</v>
      </c>
      <c r="Q467">
        <f>1/COUNTIF(tblSales[Order ID],tblSales[[#This Row],[Order ID]])</f>
        <v>0.2</v>
      </c>
    </row>
    <row r="468" spans="1:17" x14ac:dyDescent="0.25">
      <c r="A468">
        <v>202089</v>
      </c>
      <c r="B468" s="5">
        <v>45490</v>
      </c>
      <c r="C468">
        <v>107917</v>
      </c>
      <c r="D468">
        <v>300185</v>
      </c>
      <c r="E468" t="s">
        <v>92</v>
      </c>
      <c r="F468" t="s">
        <v>101</v>
      </c>
      <c r="G468">
        <v>2</v>
      </c>
      <c r="H468" s="22">
        <v>29.99</v>
      </c>
      <c r="I468" t="s">
        <v>93</v>
      </c>
      <c r="J468" t="s">
        <v>6</v>
      </c>
      <c r="K468" s="23" t="s">
        <v>6</v>
      </c>
      <c r="L468" s="22">
        <v>0</v>
      </c>
      <c r="M468" s="24">
        <v>59.98</v>
      </c>
      <c r="N468">
        <f ca="1">IF(LEFT(tblSales[[#This Row],[Category]],1)="A",RANDBETWEEN(1,4),RANDBETWEEN(2,7))</f>
        <v>2</v>
      </c>
      <c r="O468" s="24" t="str">
        <f>IF(COUNTIF($A$2:A468,A468)=1,SUMIFS(tblSales[Revenue],tblSales[Order ID],tblSales[[#This Row],[Order ID]]),"")</f>
        <v/>
      </c>
      <c r="P468" t="str">
        <f>TEXT(tblSales[[#This Row],[Date]],"ddd")</f>
        <v>Wed</v>
      </c>
      <c r="Q468">
        <f>1/COUNTIF(tblSales[Order ID],tblSales[[#This Row],[Order ID]])</f>
        <v>0.2</v>
      </c>
    </row>
    <row r="469" spans="1:17" x14ac:dyDescent="0.25">
      <c r="A469">
        <v>202089</v>
      </c>
      <c r="B469" s="5">
        <v>45490</v>
      </c>
      <c r="C469">
        <v>107917</v>
      </c>
      <c r="D469">
        <v>100250</v>
      </c>
      <c r="E469" t="s">
        <v>98</v>
      </c>
      <c r="F469" t="s">
        <v>51</v>
      </c>
      <c r="G469">
        <v>4</v>
      </c>
      <c r="H469" s="22">
        <v>189</v>
      </c>
      <c r="I469" t="s">
        <v>93</v>
      </c>
      <c r="J469" t="s">
        <v>6</v>
      </c>
      <c r="K469" s="23" t="s">
        <v>6</v>
      </c>
      <c r="L469" s="22">
        <v>0</v>
      </c>
      <c r="M469" s="24">
        <v>756</v>
      </c>
      <c r="N469">
        <f ca="1">IF(LEFT(tblSales[[#This Row],[Category]],1)="A",RANDBETWEEN(1,4),RANDBETWEEN(2,7))</f>
        <v>7</v>
      </c>
      <c r="O469" s="24" t="str">
        <f>IF(COUNTIF($A$2:A469,A469)=1,SUMIFS(tblSales[Revenue],tblSales[Order ID],tblSales[[#This Row],[Order ID]]),"")</f>
        <v/>
      </c>
      <c r="P469" t="str">
        <f>TEXT(tblSales[[#This Row],[Date]],"ddd")</f>
        <v>Wed</v>
      </c>
      <c r="Q469">
        <f>1/COUNTIF(tblSales[Order ID],tblSales[[#This Row],[Order ID]])</f>
        <v>0.2</v>
      </c>
    </row>
    <row r="470" spans="1:17" x14ac:dyDescent="0.25">
      <c r="A470">
        <v>202089</v>
      </c>
      <c r="B470" s="5">
        <v>45490</v>
      </c>
      <c r="C470">
        <v>107917</v>
      </c>
      <c r="D470">
        <v>300191</v>
      </c>
      <c r="E470" t="s">
        <v>92</v>
      </c>
      <c r="F470" t="s">
        <v>103</v>
      </c>
      <c r="G470">
        <v>1</v>
      </c>
      <c r="H470" s="22">
        <v>21.99</v>
      </c>
      <c r="I470" t="s">
        <v>93</v>
      </c>
      <c r="J470" t="s">
        <v>6</v>
      </c>
      <c r="K470" s="23" t="s">
        <v>6</v>
      </c>
      <c r="L470" s="22">
        <v>0</v>
      </c>
      <c r="M470" s="24">
        <v>21.99</v>
      </c>
      <c r="N470">
        <f ca="1">IF(LEFT(tblSales[[#This Row],[Category]],1)="A",RANDBETWEEN(1,4),RANDBETWEEN(2,7))</f>
        <v>4</v>
      </c>
      <c r="O470" s="24" t="str">
        <f>IF(COUNTIF($A$2:A470,A470)=1,SUMIFS(tblSales[Revenue],tblSales[Order ID],tblSales[[#This Row],[Order ID]]),"")</f>
        <v/>
      </c>
      <c r="P470" t="str">
        <f>TEXT(tblSales[[#This Row],[Date]],"ddd")</f>
        <v>Wed</v>
      </c>
      <c r="Q470">
        <f>1/COUNTIF(tblSales[Order ID],tblSales[[#This Row],[Order ID]])</f>
        <v>0.2</v>
      </c>
    </row>
    <row r="471" spans="1:17" x14ac:dyDescent="0.25">
      <c r="A471">
        <v>202089</v>
      </c>
      <c r="B471" s="5">
        <v>45490</v>
      </c>
      <c r="C471">
        <v>107917</v>
      </c>
      <c r="D471">
        <v>200554</v>
      </c>
      <c r="E471" t="s">
        <v>95</v>
      </c>
      <c r="F471" t="s">
        <v>100</v>
      </c>
      <c r="G471">
        <v>1</v>
      </c>
      <c r="H471" s="22">
        <v>67.989999999999995</v>
      </c>
      <c r="I471" t="s">
        <v>93</v>
      </c>
      <c r="J471" t="s">
        <v>6</v>
      </c>
      <c r="K471" s="23" t="s">
        <v>6</v>
      </c>
      <c r="L471" s="22">
        <v>0</v>
      </c>
      <c r="M471" s="24">
        <v>67.989999999999995</v>
      </c>
      <c r="N471">
        <f ca="1">IF(LEFT(tblSales[[#This Row],[Category]],1)="A",RANDBETWEEN(1,4),RANDBETWEEN(2,7))</f>
        <v>4</v>
      </c>
      <c r="O471" s="24" t="str">
        <f>IF(COUNTIF($A$2:A471,A471)=1,SUMIFS(tblSales[Revenue],tblSales[Order ID],tblSales[[#This Row],[Order ID]]),"")</f>
        <v/>
      </c>
      <c r="P471" t="str">
        <f>TEXT(tblSales[[#This Row],[Date]],"ddd")</f>
        <v>Wed</v>
      </c>
      <c r="Q471">
        <f>1/COUNTIF(tblSales[Order ID],tblSales[[#This Row],[Order ID]])</f>
        <v>0.2</v>
      </c>
    </row>
    <row r="472" spans="1:17" x14ac:dyDescent="0.25">
      <c r="A472">
        <v>202090</v>
      </c>
      <c r="B472" s="5">
        <v>45489</v>
      </c>
      <c r="C472">
        <v>113863</v>
      </c>
      <c r="D472">
        <v>300191</v>
      </c>
      <c r="E472" t="s">
        <v>92</v>
      </c>
      <c r="F472" t="s">
        <v>103</v>
      </c>
      <c r="G472">
        <v>1</v>
      </c>
      <c r="H472" s="22">
        <v>21.99</v>
      </c>
      <c r="I472" t="s">
        <v>93</v>
      </c>
      <c r="J472" t="s">
        <v>6</v>
      </c>
      <c r="K472" s="23" t="s">
        <v>6</v>
      </c>
      <c r="L472" s="22">
        <v>0</v>
      </c>
      <c r="M472" s="24">
        <v>21.99</v>
      </c>
      <c r="N472">
        <f ca="1">IF(LEFT(tblSales[[#This Row],[Category]],1)="A",RANDBETWEEN(1,4),RANDBETWEEN(2,7))</f>
        <v>1</v>
      </c>
      <c r="O472" s="24">
        <f>IF(COUNTIF($A$2:A472,A472)=1,SUMIFS(tblSales[Revenue],tblSales[Order ID],tblSales[[#This Row],[Order ID]]),"")</f>
        <v>21.99</v>
      </c>
      <c r="P472" t="str">
        <f>TEXT(tblSales[[#This Row],[Date]],"ddd")</f>
        <v>Tue</v>
      </c>
      <c r="Q472">
        <f>1/COUNTIF(tblSales[Order ID],tblSales[[#This Row],[Order ID]])</f>
        <v>1</v>
      </c>
    </row>
    <row r="473" spans="1:17" x14ac:dyDescent="0.25">
      <c r="A473">
        <v>202091</v>
      </c>
      <c r="B473" s="5">
        <v>45493</v>
      </c>
      <c r="C473">
        <v>127848</v>
      </c>
      <c r="D473">
        <v>100251</v>
      </c>
      <c r="E473" t="s">
        <v>98</v>
      </c>
      <c r="F473" t="s">
        <v>30</v>
      </c>
      <c r="G473">
        <v>3</v>
      </c>
      <c r="H473" s="22">
        <v>399</v>
      </c>
      <c r="I473" t="s">
        <v>18</v>
      </c>
      <c r="J473" t="s">
        <v>104</v>
      </c>
      <c r="K473" s="23">
        <v>0.15</v>
      </c>
      <c r="L473" s="22">
        <v>179.54999999999998</v>
      </c>
      <c r="M473" s="24">
        <v>1017.45</v>
      </c>
      <c r="N473">
        <f ca="1">IF(LEFT(tblSales[[#This Row],[Category]],1)="A",RANDBETWEEN(1,4),RANDBETWEEN(2,7))</f>
        <v>3</v>
      </c>
      <c r="O473" s="24">
        <f>IF(COUNTIF($A$2:A473,A473)=1,SUMIFS(tblSales[Revenue],tblSales[Order ID],tblSales[[#This Row],[Order ID]]),"")</f>
        <v>1072.6915000000001</v>
      </c>
      <c r="P473" t="str">
        <f>TEXT(tblSales[[#This Row],[Date]],"ddd")</f>
        <v>Sat</v>
      </c>
      <c r="Q473">
        <f>1/COUNTIF(tblSales[Order ID],tblSales[[#This Row],[Order ID]])</f>
        <v>0.5</v>
      </c>
    </row>
    <row r="474" spans="1:17" x14ac:dyDescent="0.25">
      <c r="A474">
        <v>202091</v>
      </c>
      <c r="B474" s="5">
        <v>45493</v>
      </c>
      <c r="C474">
        <v>127848</v>
      </c>
      <c r="D474">
        <v>200556</v>
      </c>
      <c r="E474" t="s">
        <v>95</v>
      </c>
      <c r="F474" t="s">
        <v>96</v>
      </c>
      <c r="G474">
        <v>1</v>
      </c>
      <c r="H474" s="22">
        <v>64.989999999999995</v>
      </c>
      <c r="I474" t="s">
        <v>18</v>
      </c>
      <c r="J474" t="s">
        <v>104</v>
      </c>
      <c r="K474" s="23">
        <v>0.15</v>
      </c>
      <c r="L474" s="22">
        <v>9.7484999999999982</v>
      </c>
      <c r="M474" s="24">
        <v>55.241499999999995</v>
      </c>
      <c r="N474">
        <f ca="1">IF(LEFT(tblSales[[#This Row],[Category]],1)="A",RANDBETWEEN(1,4),RANDBETWEEN(2,7))</f>
        <v>1</v>
      </c>
      <c r="O474" s="24" t="str">
        <f>IF(COUNTIF($A$2:A474,A474)=1,SUMIFS(tblSales[Revenue],tblSales[Order ID],tblSales[[#This Row],[Order ID]]),"")</f>
        <v/>
      </c>
      <c r="P474" t="str">
        <f>TEXT(tblSales[[#This Row],[Date]],"ddd")</f>
        <v>Sat</v>
      </c>
      <c r="Q474">
        <f>1/COUNTIF(tblSales[Order ID],tblSales[[#This Row],[Order ID]])</f>
        <v>0.5</v>
      </c>
    </row>
    <row r="475" spans="1:17" x14ac:dyDescent="0.25">
      <c r="A475">
        <v>202092</v>
      </c>
      <c r="B475" s="5">
        <v>45487</v>
      </c>
      <c r="C475">
        <v>106857</v>
      </c>
      <c r="D475">
        <v>200549</v>
      </c>
      <c r="E475" t="s">
        <v>95</v>
      </c>
      <c r="F475" t="s">
        <v>94</v>
      </c>
      <c r="G475">
        <v>1</v>
      </c>
      <c r="H475" s="22">
        <v>18.989999999999998</v>
      </c>
      <c r="I475" t="s">
        <v>18</v>
      </c>
      <c r="J475" t="s">
        <v>99</v>
      </c>
      <c r="K475" s="23">
        <v>0.1</v>
      </c>
      <c r="L475" s="22">
        <v>1.899</v>
      </c>
      <c r="M475" s="24">
        <v>17.090999999999998</v>
      </c>
      <c r="N475">
        <f ca="1">IF(LEFT(tblSales[[#This Row],[Category]],1)="A",RANDBETWEEN(1,4),RANDBETWEEN(2,7))</f>
        <v>4</v>
      </c>
      <c r="O475" s="24">
        <f>IF(COUNTIF($A$2:A475,A475)=1,SUMIFS(tblSales[Revenue],tblSales[Order ID],tblSales[[#This Row],[Order ID]]),"")</f>
        <v>53.081999999999994</v>
      </c>
      <c r="P475" t="str">
        <f>TEXT(tblSales[[#This Row],[Date]],"ddd")</f>
        <v>Sun</v>
      </c>
      <c r="Q475">
        <f>1/COUNTIF(tblSales[Order ID],tblSales[[#This Row],[Order ID]])</f>
        <v>0.5</v>
      </c>
    </row>
    <row r="476" spans="1:17" x14ac:dyDescent="0.25">
      <c r="A476">
        <v>202092</v>
      </c>
      <c r="B476" s="5">
        <v>45487</v>
      </c>
      <c r="C476">
        <v>106857</v>
      </c>
      <c r="D476">
        <v>200555</v>
      </c>
      <c r="E476" t="s">
        <v>95</v>
      </c>
      <c r="F476" t="s">
        <v>115</v>
      </c>
      <c r="G476">
        <v>1</v>
      </c>
      <c r="H476" s="22">
        <v>39.99</v>
      </c>
      <c r="I476" t="s">
        <v>18</v>
      </c>
      <c r="J476" t="s">
        <v>99</v>
      </c>
      <c r="K476" s="23">
        <v>0.1</v>
      </c>
      <c r="L476" s="22">
        <v>3.9990000000000006</v>
      </c>
      <c r="M476" s="24">
        <v>35.991</v>
      </c>
      <c r="N476">
        <f ca="1">IF(LEFT(tblSales[[#This Row],[Category]],1)="A",RANDBETWEEN(1,4),RANDBETWEEN(2,7))</f>
        <v>1</v>
      </c>
      <c r="O476" s="24" t="str">
        <f>IF(COUNTIF($A$2:A476,A476)=1,SUMIFS(tblSales[Revenue],tblSales[Order ID],tblSales[[#This Row],[Order ID]]),"")</f>
        <v/>
      </c>
      <c r="P476" t="str">
        <f>TEXT(tblSales[[#This Row],[Date]],"ddd")</f>
        <v>Sun</v>
      </c>
      <c r="Q476">
        <f>1/COUNTIF(tblSales[Order ID],tblSales[[#This Row],[Order ID]])</f>
        <v>0.5</v>
      </c>
    </row>
    <row r="477" spans="1:17" x14ac:dyDescent="0.25">
      <c r="A477">
        <v>202093</v>
      </c>
      <c r="B477" s="5">
        <v>45491</v>
      </c>
      <c r="C477">
        <v>119666</v>
      </c>
      <c r="D477">
        <v>100250</v>
      </c>
      <c r="E477" t="s">
        <v>98</v>
      </c>
      <c r="F477" t="s">
        <v>51</v>
      </c>
      <c r="G477">
        <v>4</v>
      </c>
      <c r="H477" s="22">
        <v>189</v>
      </c>
      <c r="I477" t="s">
        <v>93</v>
      </c>
      <c r="J477" t="s">
        <v>6</v>
      </c>
      <c r="K477" s="23" t="s">
        <v>6</v>
      </c>
      <c r="L477" s="22">
        <v>0</v>
      </c>
      <c r="M477" s="24">
        <v>756</v>
      </c>
      <c r="N477">
        <f ca="1">IF(LEFT(tblSales[[#This Row],[Category]],1)="A",RANDBETWEEN(1,4),RANDBETWEEN(2,7))</f>
        <v>7</v>
      </c>
      <c r="O477" s="24">
        <f>IF(COUNTIF($A$2:A477,A477)=1,SUMIFS(tblSales[Revenue],tblSales[Order ID],tblSales[[#This Row],[Order ID]]),"")</f>
        <v>756</v>
      </c>
      <c r="P477" t="str">
        <f>TEXT(tblSales[[#This Row],[Date]],"ddd")</f>
        <v>Thu</v>
      </c>
      <c r="Q477">
        <f>1/COUNTIF(tblSales[Order ID],tblSales[[#This Row],[Order ID]])</f>
        <v>1</v>
      </c>
    </row>
    <row r="478" spans="1:17" x14ac:dyDescent="0.25">
      <c r="A478">
        <v>202094</v>
      </c>
      <c r="B478" s="5">
        <v>45490</v>
      </c>
      <c r="C478">
        <v>129958</v>
      </c>
      <c r="D478">
        <v>300185</v>
      </c>
      <c r="E478" t="s">
        <v>92</v>
      </c>
      <c r="F478" t="s">
        <v>101</v>
      </c>
      <c r="G478">
        <v>4</v>
      </c>
      <c r="H478" s="22">
        <v>29.99</v>
      </c>
      <c r="I478" t="s">
        <v>18</v>
      </c>
      <c r="J478" t="s">
        <v>99</v>
      </c>
      <c r="K478" s="23">
        <v>0.1</v>
      </c>
      <c r="L478" s="22">
        <v>11.996</v>
      </c>
      <c r="M478" s="24">
        <v>107.964</v>
      </c>
      <c r="N478">
        <f ca="1">IF(LEFT(tblSales[[#This Row],[Category]],1)="A",RANDBETWEEN(1,4),RANDBETWEEN(2,7))</f>
        <v>4</v>
      </c>
      <c r="O478" s="24">
        <f>IF(COUNTIF($A$2:A478,A478)=1,SUMIFS(tblSales[Revenue],tblSales[Order ID],tblSales[[#This Row],[Order ID]]),"")</f>
        <v>107.964</v>
      </c>
      <c r="P478" t="str">
        <f>TEXT(tblSales[[#This Row],[Date]],"ddd")</f>
        <v>Wed</v>
      </c>
      <c r="Q478">
        <f>1/COUNTIF(tblSales[Order ID],tblSales[[#This Row],[Order ID]])</f>
        <v>1</v>
      </c>
    </row>
    <row r="479" spans="1:17" x14ac:dyDescent="0.25">
      <c r="A479">
        <v>202095</v>
      </c>
      <c r="B479" s="5">
        <v>45487</v>
      </c>
      <c r="C479">
        <v>116424</v>
      </c>
      <c r="D479">
        <v>200549</v>
      </c>
      <c r="E479" t="s">
        <v>95</v>
      </c>
      <c r="F479" t="s">
        <v>94</v>
      </c>
      <c r="G479">
        <v>1</v>
      </c>
      <c r="H479" s="22">
        <v>18.989999999999998</v>
      </c>
      <c r="I479" t="s">
        <v>93</v>
      </c>
      <c r="J479" t="s">
        <v>6</v>
      </c>
      <c r="K479" s="23" t="s">
        <v>6</v>
      </c>
      <c r="L479" s="22">
        <v>0</v>
      </c>
      <c r="M479" s="24">
        <v>18.989999999999998</v>
      </c>
      <c r="N479">
        <f ca="1">IF(LEFT(tblSales[[#This Row],[Category]],1)="A",RANDBETWEEN(1,4),RANDBETWEEN(2,7))</f>
        <v>1</v>
      </c>
      <c r="O479" s="24">
        <f>IF(COUNTIF($A$2:A479,A479)=1,SUMIFS(tblSales[Revenue],tblSales[Order ID],tblSales[[#This Row],[Order ID]]),"")</f>
        <v>18.989999999999998</v>
      </c>
      <c r="P479" t="str">
        <f>TEXT(tblSales[[#This Row],[Date]],"ddd")</f>
        <v>Sun</v>
      </c>
      <c r="Q479">
        <f>1/COUNTIF(tblSales[Order ID],tblSales[[#This Row],[Order ID]])</f>
        <v>1</v>
      </c>
    </row>
    <row r="480" spans="1:17" x14ac:dyDescent="0.25">
      <c r="A480">
        <v>202096</v>
      </c>
      <c r="B480" s="5">
        <v>45485</v>
      </c>
      <c r="C480">
        <v>120464</v>
      </c>
      <c r="D480">
        <v>300191</v>
      </c>
      <c r="E480" t="s">
        <v>92</v>
      </c>
      <c r="F480" t="s">
        <v>103</v>
      </c>
      <c r="G480">
        <v>3</v>
      </c>
      <c r="H480" s="22">
        <v>21.99</v>
      </c>
      <c r="I480" t="s">
        <v>93</v>
      </c>
      <c r="J480" t="s">
        <v>6</v>
      </c>
      <c r="K480" s="23" t="s">
        <v>6</v>
      </c>
      <c r="L480" s="22">
        <v>0</v>
      </c>
      <c r="M480" s="24">
        <v>65.97</v>
      </c>
      <c r="N480">
        <f ca="1">IF(LEFT(tblSales[[#This Row],[Category]],1)="A",RANDBETWEEN(1,4),RANDBETWEEN(2,7))</f>
        <v>2</v>
      </c>
      <c r="O480" s="24">
        <f>IF(COUNTIF($A$2:A480,A480)=1,SUMIFS(tblSales[Revenue],tblSales[Order ID],tblSales[[#This Row],[Order ID]]),"")</f>
        <v>130.95999999999998</v>
      </c>
      <c r="P480" t="str">
        <f>TEXT(tblSales[[#This Row],[Date]],"ddd")</f>
        <v>Fri</v>
      </c>
      <c r="Q480">
        <f>1/COUNTIF(tblSales[Order ID],tblSales[[#This Row],[Order ID]])</f>
        <v>0.5</v>
      </c>
    </row>
    <row r="481" spans="1:17" x14ac:dyDescent="0.25">
      <c r="A481">
        <v>202096</v>
      </c>
      <c r="B481" s="5">
        <v>45485</v>
      </c>
      <c r="C481">
        <v>120464</v>
      </c>
      <c r="D481">
        <v>200556</v>
      </c>
      <c r="E481" t="s">
        <v>95</v>
      </c>
      <c r="F481" t="s">
        <v>96</v>
      </c>
      <c r="G481">
        <v>1</v>
      </c>
      <c r="H481" s="22">
        <v>64.989999999999995</v>
      </c>
      <c r="I481" t="s">
        <v>93</v>
      </c>
      <c r="J481" t="s">
        <v>6</v>
      </c>
      <c r="K481" s="23" t="s">
        <v>6</v>
      </c>
      <c r="L481" s="22">
        <v>0</v>
      </c>
      <c r="M481" s="24">
        <v>64.989999999999995</v>
      </c>
      <c r="N481">
        <f ca="1">IF(LEFT(tblSales[[#This Row],[Category]],1)="A",RANDBETWEEN(1,4),RANDBETWEEN(2,7))</f>
        <v>3</v>
      </c>
      <c r="O481" s="24" t="str">
        <f>IF(COUNTIF($A$2:A481,A481)=1,SUMIFS(tblSales[Revenue],tblSales[Order ID],tblSales[[#This Row],[Order ID]]),"")</f>
        <v/>
      </c>
      <c r="P481" t="str">
        <f>TEXT(tblSales[[#This Row],[Date]],"ddd")</f>
        <v>Fri</v>
      </c>
      <c r="Q481">
        <f>1/COUNTIF(tblSales[Order ID],tblSales[[#This Row],[Order ID]])</f>
        <v>0.5</v>
      </c>
    </row>
    <row r="482" spans="1:17" x14ac:dyDescent="0.25">
      <c r="A482">
        <v>202097</v>
      </c>
      <c r="B482" s="5">
        <v>45484</v>
      </c>
      <c r="C482">
        <v>112664</v>
      </c>
      <c r="D482">
        <v>200556</v>
      </c>
      <c r="E482" t="s">
        <v>95</v>
      </c>
      <c r="F482" t="s">
        <v>96</v>
      </c>
      <c r="G482">
        <v>1</v>
      </c>
      <c r="H482" s="22">
        <v>64.989999999999995</v>
      </c>
      <c r="I482" t="s">
        <v>18</v>
      </c>
      <c r="J482" t="s">
        <v>99</v>
      </c>
      <c r="K482" s="23">
        <v>0.1</v>
      </c>
      <c r="L482" s="22">
        <v>6.4989999999999997</v>
      </c>
      <c r="M482" s="24">
        <v>58.490999999999993</v>
      </c>
      <c r="N482">
        <f ca="1">IF(LEFT(tblSales[[#This Row],[Category]],1)="A",RANDBETWEEN(1,4),RANDBETWEEN(2,7))</f>
        <v>3</v>
      </c>
      <c r="O482" s="24">
        <f>IF(COUNTIF($A$2:A482,A482)=1,SUMIFS(tblSales[Revenue],tblSales[Order ID],tblSales[[#This Row],[Order ID]]),"")</f>
        <v>58.490999999999993</v>
      </c>
      <c r="P482" t="str">
        <f>TEXT(tblSales[[#This Row],[Date]],"ddd")</f>
        <v>Thu</v>
      </c>
      <c r="Q482">
        <f>1/COUNTIF(tblSales[Order ID],tblSales[[#This Row],[Order ID]])</f>
        <v>1</v>
      </c>
    </row>
    <row r="483" spans="1:17" x14ac:dyDescent="0.25">
      <c r="A483">
        <v>202098</v>
      </c>
      <c r="B483" s="5">
        <v>45487</v>
      </c>
      <c r="C483">
        <v>105662</v>
      </c>
      <c r="D483">
        <v>300187</v>
      </c>
      <c r="E483" t="s">
        <v>92</v>
      </c>
      <c r="F483" t="s">
        <v>110</v>
      </c>
      <c r="G483">
        <v>1</v>
      </c>
      <c r="H483" s="22">
        <v>54.99</v>
      </c>
      <c r="I483" t="s">
        <v>93</v>
      </c>
      <c r="J483" t="s">
        <v>6</v>
      </c>
      <c r="K483" s="23" t="s">
        <v>6</v>
      </c>
      <c r="L483" s="22">
        <v>0</v>
      </c>
      <c r="M483" s="24">
        <v>54.99</v>
      </c>
      <c r="N483">
        <f ca="1">IF(LEFT(tblSales[[#This Row],[Category]],1)="A",RANDBETWEEN(1,4),RANDBETWEEN(2,7))</f>
        <v>1</v>
      </c>
      <c r="O483" s="24">
        <f>IF(COUNTIF($A$2:A483,A483)=1,SUMIFS(tblSales[Revenue],tblSales[Order ID],tblSales[[#This Row],[Order ID]]),"")</f>
        <v>164.97</v>
      </c>
      <c r="P483" t="str">
        <f>TEXT(tblSales[[#This Row],[Date]],"ddd")</f>
        <v>Sun</v>
      </c>
      <c r="Q483">
        <f>1/COUNTIF(tblSales[Order ID],tblSales[[#This Row],[Order ID]])</f>
        <v>0.5</v>
      </c>
    </row>
    <row r="484" spans="1:17" x14ac:dyDescent="0.25">
      <c r="A484">
        <v>202098</v>
      </c>
      <c r="B484" s="5">
        <v>45487</v>
      </c>
      <c r="C484">
        <v>105662</v>
      </c>
      <c r="D484">
        <v>300187</v>
      </c>
      <c r="E484" t="s">
        <v>92</v>
      </c>
      <c r="F484" t="s">
        <v>110</v>
      </c>
      <c r="G484">
        <v>2</v>
      </c>
      <c r="H484" s="22">
        <v>54.99</v>
      </c>
      <c r="I484" t="s">
        <v>93</v>
      </c>
      <c r="J484" t="s">
        <v>6</v>
      </c>
      <c r="K484" s="23" t="s">
        <v>6</v>
      </c>
      <c r="L484" s="22">
        <v>0</v>
      </c>
      <c r="M484" s="24">
        <v>109.98</v>
      </c>
      <c r="N484">
        <f ca="1">IF(LEFT(tblSales[[#This Row],[Category]],1)="A",RANDBETWEEN(1,4),RANDBETWEEN(2,7))</f>
        <v>4</v>
      </c>
      <c r="O484" s="24" t="str">
        <f>IF(COUNTIF($A$2:A484,A484)=1,SUMIFS(tblSales[Revenue],tblSales[Order ID],tblSales[[#This Row],[Order ID]]),"")</f>
        <v/>
      </c>
      <c r="P484" t="str">
        <f>TEXT(tblSales[[#This Row],[Date]],"ddd")</f>
        <v>Sun</v>
      </c>
      <c r="Q484">
        <f>1/COUNTIF(tblSales[Order ID],tblSales[[#This Row],[Order ID]])</f>
        <v>0.5</v>
      </c>
    </row>
    <row r="485" spans="1:17" x14ac:dyDescent="0.25">
      <c r="A485">
        <v>202099</v>
      </c>
      <c r="B485" s="5">
        <v>45484</v>
      </c>
      <c r="C485">
        <v>102537</v>
      </c>
      <c r="D485">
        <v>300187</v>
      </c>
      <c r="E485" t="s">
        <v>92</v>
      </c>
      <c r="F485" t="s">
        <v>110</v>
      </c>
      <c r="G485">
        <v>1</v>
      </c>
      <c r="H485" s="22">
        <v>54.99</v>
      </c>
      <c r="I485" t="s">
        <v>93</v>
      </c>
      <c r="J485" t="s">
        <v>6</v>
      </c>
      <c r="K485" s="23" t="s">
        <v>6</v>
      </c>
      <c r="L485" s="22">
        <v>0</v>
      </c>
      <c r="M485" s="24">
        <v>54.99</v>
      </c>
      <c r="N485">
        <f ca="1">IF(LEFT(tblSales[[#This Row],[Category]],1)="A",RANDBETWEEN(1,4),RANDBETWEEN(2,7))</f>
        <v>3</v>
      </c>
      <c r="O485" s="24">
        <f>IF(COUNTIF($A$2:A485,A485)=1,SUMIFS(tblSales[Revenue],tblSales[Order ID],tblSales[[#This Row],[Order ID]]),"")</f>
        <v>4295.95</v>
      </c>
      <c r="P485" t="str">
        <f>TEXT(tblSales[[#This Row],[Date]],"ddd")</f>
        <v>Thu</v>
      </c>
      <c r="Q485">
        <f>1/COUNTIF(tblSales[Order ID],tblSales[[#This Row],[Order ID]])</f>
        <v>0.2</v>
      </c>
    </row>
    <row r="486" spans="1:17" x14ac:dyDescent="0.25">
      <c r="A486">
        <v>202099</v>
      </c>
      <c r="B486" s="5">
        <v>45484</v>
      </c>
      <c r="C486">
        <v>102537</v>
      </c>
      <c r="D486">
        <v>200552</v>
      </c>
      <c r="E486" t="s">
        <v>95</v>
      </c>
      <c r="F486" t="s">
        <v>108</v>
      </c>
      <c r="G486">
        <v>4</v>
      </c>
      <c r="H486" s="22">
        <v>49.99</v>
      </c>
      <c r="I486" t="s">
        <v>93</v>
      </c>
      <c r="J486" t="s">
        <v>6</v>
      </c>
      <c r="K486" s="23" t="s">
        <v>6</v>
      </c>
      <c r="L486" s="22">
        <v>0</v>
      </c>
      <c r="M486" s="24">
        <v>199.96</v>
      </c>
      <c r="N486">
        <f ca="1">IF(LEFT(tblSales[[#This Row],[Category]],1)="A",RANDBETWEEN(1,4),RANDBETWEEN(2,7))</f>
        <v>3</v>
      </c>
      <c r="O486" s="24" t="str">
        <f>IF(COUNTIF($A$2:A486,A486)=1,SUMIFS(tblSales[Revenue],tblSales[Order ID],tblSales[[#This Row],[Order ID]]),"")</f>
        <v/>
      </c>
      <c r="P486" t="str">
        <f>TEXT(tblSales[[#This Row],[Date]],"ddd")</f>
        <v>Thu</v>
      </c>
      <c r="Q486">
        <f>1/COUNTIF(tblSales[Order ID],tblSales[[#This Row],[Order ID]])</f>
        <v>0.2</v>
      </c>
    </row>
    <row r="487" spans="1:17" x14ac:dyDescent="0.25">
      <c r="A487">
        <v>202099</v>
      </c>
      <c r="B487" s="5">
        <v>45484</v>
      </c>
      <c r="C487">
        <v>102537</v>
      </c>
      <c r="D487">
        <v>100252</v>
      </c>
      <c r="E487" t="s">
        <v>98</v>
      </c>
      <c r="F487" t="s">
        <v>33</v>
      </c>
      <c r="G487">
        <v>1</v>
      </c>
      <c r="H487" s="22">
        <v>449</v>
      </c>
      <c r="I487" t="s">
        <v>93</v>
      </c>
      <c r="J487" t="s">
        <v>6</v>
      </c>
      <c r="K487" s="23" t="s">
        <v>6</v>
      </c>
      <c r="L487" s="22">
        <v>0</v>
      </c>
      <c r="M487" s="24">
        <v>449</v>
      </c>
      <c r="N487">
        <f ca="1">IF(LEFT(tblSales[[#This Row],[Category]],1)="A",RANDBETWEEN(1,4),RANDBETWEEN(2,7))</f>
        <v>4</v>
      </c>
      <c r="O487" s="24" t="str">
        <f>IF(COUNTIF($A$2:A487,A487)=1,SUMIFS(tblSales[Revenue],tblSales[Order ID],tblSales[[#This Row],[Order ID]]),"")</f>
        <v/>
      </c>
      <c r="P487" t="str">
        <f>TEXT(tblSales[[#This Row],[Date]],"ddd")</f>
        <v>Thu</v>
      </c>
      <c r="Q487">
        <f>1/COUNTIF(tblSales[Order ID],tblSales[[#This Row],[Order ID]])</f>
        <v>0.2</v>
      </c>
    </row>
    <row r="488" spans="1:17" x14ac:dyDescent="0.25">
      <c r="A488">
        <v>202099</v>
      </c>
      <c r="B488" s="5">
        <v>45484</v>
      </c>
      <c r="C488">
        <v>102537</v>
      </c>
      <c r="D488">
        <v>100252</v>
      </c>
      <c r="E488" t="s">
        <v>98</v>
      </c>
      <c r="F488" t="s">
        <v>33</v>
      </c>
      <c r="G488">
        <v>3</v>
      </c>
      <c r="H488" s="22">
        <v>449</v>
      </c>
      <c r="I488" t="s">
        <v>93</v>
      </c>
      <c r="J488" t="s">
        <v>6</v>
      </c>
      <c r="K488" s="23" t="s">
        <v>6</v>
      </c>
      <c r="L488" s="22">
        <v>0</v>
      </c>
      <c r="M488" s="24">
        <v>1347</v>
      </c>
      <c r="N488">
        <f ca="1">IF(LEFT(tblSales[[#This Row],[Category]],1)="A",RANDBETWEEN(1,4),RANDBETWEEN(2,7))</f>
        <v>4</v>
      </c>
      <c r="O488" s="24" t="str">
        <f>IF(COUNTIF($A$2:A488,A488)=1,SUMIFS(tblSales[Revenue],tblSales[Order ID],tblSales[[#This Row],[Order ID]]),"")</f>
        <v/>
      </c>
      <c r="P488" t="str">
        <f>TEXT(tblSales[[#This Row],[Date]],"ddd")</f>
        <v>Thu</v>
      </c>
      <c r="Q488">
        <f>1/COUNTIF(tblSales[Order ID],tblSales[[#This Row],[Order ID]])</f>
        <v>0.2</v>
      </c>
    </row>
    <row r="489" spans="1:17" x14ac:dyDescent="0.25">
      <c r="A489">
        <v>202099</v>
      </c>
      <c r="B489" s="5">
        <v>45484</v>
      </c>
      <c r="C489">
        <v>102537</v>
      </c>
      <c r="D489">
        <v>100252</v>
      </c>
      <c r="E489" t="s">
        <v>98</v>
      </c>
      <c r="F489" t="s">
        <v>33</v>
      </c>
      <c r="G489">
        <v>5</v>
      </c>
      <c r="H489" s="22">
        <v>449</v>
      </c>
      <c r="I489" t="s">
        <v>93</v>
      </c>
      <c r="J489" t="s">
        <v>6</v>
      </c>
      <c r="K489" s="23" t="s">
        <v>6</v>
      </c>
      <c r="L489" s="22">
        <v>0</v>
      </c>
      <c r="M489" s="24">
        <v>2245</v>
      </c>
      <c r="N489">
        <f ca="1">IF(LEFT(tblSales[[#This Row],[Category]],1)="A",RANDBETWEEN(1,4),RANDBETWEEN(2,7))</f>
        <v>7</v>
      </c>
      <c r="O489" s="24" t="str">
        <f>IF(COUNTIF($A$2:A489,A489)=1,SUMIFS(tblSales[Revenue],tblSales[Order ID],tblSales[[#This Row],[Order ID]]),"")</f>
        <v/>
      </c>
      <c r="P489" t="str">
        <f>TEXT(tblSales[[#This Row],[Date]],"ddd")</f>
        <v>Thu</v>
      </c>
      <c r="Q489">
        <f>1/COUNTIF(tblSales[Order ID],tblSales[[#This Row],[Order ID]])</f>
        <v>0.2</v>
      </c>
    </row>
    <row r="490" spans="1:17" x14ac:dyDescent="0.25">
      <c r="A490">
        <v>202100</v>
      </c>
      <c r="B490" s="5">
        <v>45494</v>
      </c>
      <c r="C490">
        <v>131585</v>
      </c>
      <c r="D490">
        <v>300187</v>
      </c>
      <c r="E490" t="s">
        <v>92</v>
      </c>
      <c r="F490" t="s">
        <v>110</v>
      </c>
      <c r="G490">
        <v>1</v>
      </c>
      <c r="H490" s="22">
        <v>54.99</v>
      </c>
      <c r="I490" t="s">
        <v>93</v>
      </c>
      <c r="J490" t="s">
        <v>6</v>
      </c>
      <c r="K490" s="23" t="s">
        <v>6</v>
      </c>
      <c r="L490" s="22">
        <v>0</v>
      </c>
      <c r="M490" s="24">
        <v>54.99</v>
      </c>
      <c r="N490">
        <f ca="1">IF(LEFT(tblSales[[#This Row],[Category]],1)="A",RANDBETWEEN(1,4),RANDBETWEEN(2,7))</f>
        <v>2</v>
      </c>
      <c r="O490" s="24">
        <f>IF(COUNTIF($A$2:A490,A490)=1,SUMIFS(tblSales[Revenue],tblSales[Order ID],tblSales[[#This Row],[Order ID]]),"")</f>
        <v>54.99</v>
      </c>
      <c r="P490" t="str">
        <f>TEXT(tblSales[[#This Row],[Date]],"ddd")</f>
        <v>Sun</v>
      </c>
      <c r="Q490">
        <f>1/COUNTIF(tblSales[Order ID],tblSales[[#This Row],[Order ID]])</f>
        <v>1</v>
      </c>
    </row>
    <row r="491" spans="1:17" x14ac:dyDescent="0.25">
      <c r="A491">
        <v>202101</v>
      </c>
      <c r="B491" s="5">
        <v>45483</v>
      </c>
      <c r="C491">
        <v>112165</v>
      </c>
      <c r="D491">
        <v>100250</v>
      </c>
      <c r="E491" t="s">
        <v>98</v>
      </c>
      <c r="F491" t="s">
        <v>51</v>
      </c>
      <c r="G491">
        <v>1</v>
      </c>
      <c r="H491" s="22">
        <v>189</v>
      </c>
      <c r="I491" t="s">
        <v>93</v>
      </c>
      <c r="J491" t="s">
        <v>6</v>
      </c>
      <c r="K491" s="23" t="s">
        <v>6</v>
      </c>
      <c r="L491" s="22">
        <v>0</v>
      </c>
      <c r="M491" s="24">
        <v>189</v>
      </c>
      <c r="N491">
        <f ca="1">IF(LEFT(tblSales[[#This Row],[Category]],1)="A",RANDBETWEEN(1,4),RANDBETWEEN(2,7))</f>
        <v>7</v>
      </c>
      <c r="O491" s="24">
        <f>IF(COUNTIF($A$2:A491,A491)=1,SUMIFS(tblSales[Revenue],tblSales[Order ID],tblSales[[#This Row],[Order ID]]),"")</f>
        <v>189</v>
      </c>
      <c r="P491" t="str">
        <f>TEXT(tblSales[[#This Row],[Date]],"ddd")</f>
        <v>Wed</v>
      </c>
      <c r="Q491">
        <f>1/COUNTIF(tblSales[Order ID],tblSales[[#This Row],[Order ID]])</f>
        <v>1</v>
      </c>
    </row>
    <row r="492" spans="1:17" x14ac:dyDescent="0.25">
      <c r="A492">
        <v>202102</v>
      </c>
      <c r="B492" s="5">
        <v>45486</v>
      </c>
      <c r="C492">
        <v>107197</v>
      </c>
      <c r="D492">
        <v>200549</v>
      </c>
      <c r="E492" t="s">
        <v>95</v>
      </c>
      <c r="F492" t="s">
        <v>94</v>
      </c>
      <c r="G492">
        <v>1</v>
      </c>
      <c r="H492" s="22">
        <v>18.989999999999998</v>
      </c>
      <c r="I492" t="s">
        <v>18</v>
      </c>
      <c r="J492" t="s">
        <v>99</v>
      </c>
      <c r="K492" s="23">
        <v>0.1</v>
      </c>
      <c r="L492" s="22">
        <v>1.899</v>
      </c>
      <c r="M492" s="24">
        <v>17.090999999999998</v>
      </c>
      <c r="N492">
        <f ca="1">IF(LEFT(tblSales[[#This Row],[Category]],1)="A",RANDBETWEEN(1,4),RANDBETWEEN(2,7))</f>
        <v>3</v>
      </c>
      <c r="O492" s="24">
        <f>IF(COUNTIF($A$2:A492,A492)=1,SUMIFS(tblSales[Revenue],tblSales[Order ID],tblSales[[#This Row],[Order ID]]),"")</f>
        <v>1211.364</v>
      </c>
      <c r="P492" t="str">
        <f>TEXT(tblSales[[#This Row],[Date]],"ddd")</f>
        <v>Sat</v>
      </c>
      <c r="Q492">
        <f>1/COUNTIF(tblSales[Order ID],tblSales[[#This Row],[Order ID]])</f>
        <v>0.2</v>
      </c>
    </row>
    <row r="493" spans="1:17" x14ac:dyDescent="0.25">
      <c r="A493">
        <v>202102</v>
      </c>
      <c r="B493" s="5">
        <v>45486</v>
      </c>
      <c r="C493">
        <v>107197</v>
      </c>
      <c r="D493">
        <v>100252</v>
      </c>
      <c r="E493" t="s">
        <v>98</v>
      </c>
      <c r="F493" t="s">
        <v>33</v>
      </c>
      <c r="G493">
        <v>1</v>
      </c>
      <c r="H493" s="22">
        <v>449</v>
      </c>
      <c r="I493" t="s">
        <v>18</v>
      </c>
      <c r="J493" t="s">
        <v>99</v>
      </c>
      <c r="K493" s="23">
        <v>0.1</v>
      </c>
      <c r="L493" s="22">
        <v>44.900000000000006</v>
      </c>
      <c r="M493" s="24">
        <v>404.1</v>
      </c>
      <c r="N493">
        <f ca="1">IF(LEFT(tblSales[[#This Row],[Category]],1)="A",RANDBETWEEN(1,4),RANDBETWEEN(2,7))</f>
        <v>2</v>
      </c>
      <c r="O493" s="24" t="str">
        <f>IF(COUNTIF($A$2:A493,A493)=1,SUMIFS(tblSales[Revenue],tblSales[Order ID],tblSales[[#This Row],[Order ID]]),"")</f>
        <v/>
      </c>
      <c r="P493" t="str">
        <f>TEXT(tblSales[[#This Row],[Date]],"ddd")</f>
        <v>Sat</v>
      </c>
      <c r="Q493">
        <f>1/COUNTIF(tblSales[Order ID],tblSales[[#This Row],[Order ID]])</f>
        <v>0.2</v>
      </c>
    </row>
    <row r="494" spans="1:17" x14ac:dyDescent="0.25">
      <c r="A494">
        <v>202102</v>
      </c>
      <c r="B494" s="5">
        <v>45486</v>
      </c>
      <c r="C494">
        <v>107197</v>
      </c>
      <c r="D494">
        <v>100254</v>
      </c>
      <c r="E494" t="s">
        <v>98</v>
      </c>
      <c r="F494" t="s">
        <v>35</v>
      </c>
      <c r="G494">
        <v>1</v>
      </c>
      <c r="H494" s="22">
        <v>799</v>
      </c>
      <c r="I494" t="s">
        <v>18</v>
      </c>
      <c r="J494" t="s">
        <v>99</v>
      </c>
      <c r="K494" s="23">
        <v>0.1</v>
      </c>
      <c r="L494" s="22">
        <v>79.900000000000006</v>
      </c>
      <c r="M494" s="24">
        <v>719.1</v>
      </c>
      <c r="N494">
        <f ca="1">IF(LEFT(tblSales[[#This Row],[Category]],1)="A",RANDBETWEEN(1,4),RANDBETWEEN(2,7))</f>
        <v>5</v>
      </c>
      <c r="O494" s="24" t="str">
        <f>IF(COUNTIF($A$2:A494,A494)=1,SUMIFS(tblSales[Revenue],tblSales[Order ID],tblSales[[#This Row],[Order ID]]),"")</f>
        <v/>
      </c>
      <c r="P494" t="str">
        <f>TEXT(tblSales[[#This Row],[Date]],"ddd")</f>
        <v>Sat</v>
      </c>
      <c r="Q494">
        <f>1/COUNTIF(tblSales[Order ID],tblSales[[#This Row],[Order ID]])</f>
        <v>0.2</v>
      </c>
    </row>
    <row r="495" spans="1:17" x14ac:dyDescent="0.25">
      <c r="A495">
        <v>202102</v>
      </c>
      <c r="B495" s="5">
        <v>45486</v>
      </c>
      <c r="C495">
        <v>107197</v>
      </c>
      <c r="D495">
        <v>200549</v>
      </c>
      <c r="E495" t="s">
        <v>95</v>
      </c>
      <c r="F495" t="s">
        <v>94</v>
      </c>
      <c r="G495">
        <v>1</v>
      </c>
      <c r="H495" s="22">
        <v>18.989999999999998</v>
      </c>
      <c r="I495" t="s">
        <v>18</v>
      </c>
      <c r="J495" t="s">
        <v>99</v>
      </c>
      <c r="K495" s="23">
        <v>0.1</v>
      </c>
      <c r="L495" s="22">
        <v>1.899</v>
      </c>
      <c r="M495" s="24">
        <v>17.090999999999998</v>
      </c>
      <c r="N495">
        <f ca="1">IF(LEFT(tblSales[[#This Row],[Category]],1)="A",RANDBETWEEN(1,4),RANDBETWEEN(2,7))</f>
        <v>2</v>
      </c>
      <c r="O495" s="24" t="str">
        <f>IF(COUNTIF($A$2:A495,A495)=1,SUMIFS(tblSales[Revenue],tblSales[Order ID],tblSales[[#This Row],[Order ID]]),"")</f>
        <v/>
      </c>
      <c r="P495" t="str">
        <f>TEXT(tblSales[[#This Row],[Date]],"ddd")</f>
        <v>Sat</v>
      </c>
      <c r="Q495">
        <f>1/COUNTIF(tblSales[Order ID],tblSales[[#This Row],[Order ID]])</f>
        <v>0.2</v>
      </c>
    </row>
    <row r="496" spans="1:17" x14ac:dyDescent="0.25">
      <c r="A496">
        <v>202102</v>
      </c>
      <c r="B496" s="5">
        <v>45486</v>
      </c>
      <c r="C496">
        <v>107197</v>
      </c>
      <c r="D496">
        <v>300185</v>
      </c>
      <c r="E496" t="s">
        <v>92</v>
      </c>
      <c r="F496" t="s">
        <v>101</v>
      </c>
      <c r="G496">
        <v>2</v>
      </c>
      <c r="H496" s="22">
        <v>29.99</v>
      </c>
      <c r="I496" t="s">
        <v>18</v>
      </c>
      <c r="J496" t="s">
        <v>99</v>
      </c>
      <c r="K496" s="23">
        <v>0.1</v>
      </c>
      <c r="L496" s="22">
        <v>5.9980000000000002</v>
      </c>
      <c r="M496" s="24">
        <v>53.981999999999999</v>
      </c>
      <c r="N496">
        <f ca="1">IF(LEFT(tblSales[[#This Row],[Category]],1)="A",RANDBETWEEN(1,4),RANDBETWEEN(2,7))</f>
        <v>3</v>
      </c>
      <c r="O496" s="24" t="str">
        <f>IF(COUNTIF($A$2:A496,A496)=1,SUMIFS(tblSales[Revenue],tblSales[Order ID],tblSales[[#This Row],[Order ID]]),"")</f>
        <v/>
      </c>
      <c r="P496" t="str">
        <f>TEXT(tblSales[[#This Row],[Date]],"ddd")</f>
        <v>Sat</v>
      </c>
      <c r="Q496">
        <f>1/COUNTIF(tblSales[Order ID],tblSales[[#This Row],[Order ID]])</f>
        <v>0.2</v>
      </c>
    </row>
    <row r="497" spans="1:17" x14ac:dyDescent="0.25">
      <c r="A497">
        <v>202103</v>
      </c>
      <c r="B497" s="5">
        <v>45485</v>
      </c>
      <c r="C497">
        <v>118641</v>
      </c>
      <c r="D497">
        <v>200559</v>
      </c>
      <c r="E497" t="s">
        <v>95</v>
      </c>
      <c r="F497" t="s">
        <v>97</v>
      </c>
      <c r="G497">
        <v>1</v>
      </c>
      <c r="H497" s="22">
        <v>59.99</v>
      </c>
      <c r="I497" t="s">
        <v>93</v>
      </c>
      <c r="J497" t="s">
        <v>6</v>
      </c>
      <c r="K497" s="23" t="s">
        <v>6</v>
      </c>
      <c r="L497" s="22">
        <v>0</v>
      </c>
      <c r="M497" s="24">
        <v>59.99</v>
      </c>
      <c r="N497">
        <f ca="1">IF(LEFT(tblSales[[#This Row],[Category]],1)="A",RANDBETWEEN(1,4),RANDBETWEEN(2,7))</f>
        <v>2</v>
      </c>
      <c r="O497" s="24">
        <f>IF(COUNTIF($A$2:A497,A497)=1,SUMIFS(tblSales[Revenue],tblSales[Order ID],tblSales[[#This Row],[Order ID]]),"")</f>
        <v>1890.97</v>
      </c>
      <c r="P497" t="str">
        <f>TEXT(tblSales[[#This Row],[Date]],"ddd")</f>
        <v>Fri</v>
      </c>
      <c r="Q497">
        <f>1/COUNTIF(tblSales[Order ID],tblSales[[#This Row],[Order ID]])</f>
        <v>0.25</v>
      </c>
    </row>
    <row r="498" spans="1:17" x14ac:dyDescent="0.25">
      <c r="A498">
        <v>202103</v>
      </c>
      <c r="B498" s="5">
        <v>45485</v>
      </c>
      <c r="C498">
        <v>118641</v>
      </c>
      <c r="D498">
        <v>100254</v>
      </c>
      <c r="E498" t="s">
        <v>98</v>
      </c>
      <c r="F498" t="s">
        <v>35</v>
      </c>
      <c r="G498">
        <v>2</v>
      </c>
      <c r="H498" s="22">
        <v>799</v>
      </c>
      <c r="I498" t="s">
        <v>93</v>
      </c>
      <c r="J498" t="s">
        <v>6</v>
      </c>
      <c r="K498" s="23" t="s">
        <v>6</v>
      </c>
      <c r="L498" s="22">
        <v>0</v>
      </c>
      <c r="M498" s="24">
        <v>1598</v>
      </c>
      <c r="N498">
        <f ca="1">IF(LEFT(tblSales[[#This Row],[Category]],1)="A",RANDBETWEEN(1,4),RANDBETWEEN(2,7))</f>
        <v>6</v>
      </c>
      <c r="O498" s="24" t="str">
        <f>IF(COUNTIF($A$2:A498,A498)=1,SUMIFS(tblSales[Revenue],tblSales[Order ID],tblSales[[#This Row],[Order ID]]),"")</f>
        <v/>
      </c>
      <c r="P498" t="str">
        <f>TEXT(tblSales[[#This Row],[Date]],"ddd")</f>
        <v>Fri</v>
      </c>
      <c r="Q498">
        <f>1/COUNTIF(tblSales[Order ID],tblSales[[#This Row],[Order ID]])</f>
        <v>0.25</v>
      </c>
    </row>
    <row r="499" spans="1:17" x14ac:dyDescent="0.25">
      <c r="A499">
        <v>202103</v>
      </c>
      <c r="B499" s="5">
        <v>45485</v>
      </c>
      <c r="C499">
        <v>118641</v>
      </c>
      <c r="D499">
        <v>100250</v>
      </c>
      <c r="E499" t="s">
        <v>98</v>
      </c>
      <c r="F499" t="s">
        <v>51</v>
      </c>
      <c r="G499">
        <v>1</v>
      </c>
      <c r="H499" s="22">
        <v>189</v>
      </c>
      <c r="I499" t="s">
        <v>93</v>
      </c>
      <c r="J499" t="s">
        <v>6</v>
      </c>
      <c r="K499" s="23" t="s">
        <v>6</v>
      </c>
      <c r="L499" s="22">
        <v>0</v>
      </c>
      <c r="M499" s="24">
        <v>189</v>
      </c>
      <c r="N499">
        <f ca="1">IF(LEFT(tblSales[[#This Row],[Category]],1)="A",RANDBETWEEN(1,4),RANDBETWEEN(2,7))</f>
        <v>3</v>
      </c>
      <c r="O499" s="24" t="str">
        <f>IF(COUNTIF($A$2:A499,A499)=1,SUMIFS(tblSales[Revenue],tblSales[Order ID],tblSales[[#This Row],[Order ID]]),"")</f>
        <v/>
      </c>
      <c r="P499" t="str">
        <f>TEXT(tblSales[[#This Row],[Date]],"ddd")</f>
        <v>Fri</v>
      </c>
      <c r="Q499">
        <f>1/COUNTIF(tblSales[Order ID],tblSales[[#This Row],[Order ID]])</f>
        <v>0.25</v>
      </c>
    </row>
    <row r="500" spans="1:17" x14ac:dyDescent="0.25">
      <c r="A500">
        <v>202103</v>
      </c>
      <c r="B500" s="5">
        <v>45485</v>
      </c>
      <c r="C500">
        <v>118641</v>
      </c>
      <c r="D500">
        <v>300191</v>
      </c>
      <c r="E500" t="s">
        <v>92</v>
      </c>
      <c r="F500" t="s">
        <v>103</v>
      </c>
      <c r="G500">
        <v>2</v>
      </c>
      <c r="H500" s="22">
        <v>21.99</v>
      </c>
      <c r="I500" t="s">
        <v>93</v>
      </c>
      <c r="J500" t="s">
        <v>6</v>
      </c>
      <c r="K500" s="23" t="s">
        <v>6</v>
      </c>
      <c r="L500" s="22">
        <v>0</v>
      </c>
      <c r="M500" s="24">
        <v>43.98</v>
      </c>
      <c r="N500">
        <f ca="1">IF(LEFT(tblSales[[#This Row],[Category]],1)="A",RANDBETWEEN(1,4),RANDBETWEEN(2,7))</f>
        <v>3</v>
      </c>
      <c r="O500" s="24" t="str">
        <f>IF(COUNTIF($A$2:A500,A500)=1,SUMIFS(tblSales[Revenue],tblSales[Order ID],tblSales[[#This Row],[Order ID]]),"")</f>
        <v/>
      </c>
      <c r="P500" t="str">
        <f>TEXT(tblSales[[#This Row],[Date]],"ddd")</f>
        <v>Fri</v>
      </c>
      <c r="Q500">
        <f>1/COUNTIF(tblSales[Order ID],tblSales[[#This Row],[Order ID]])</f>
        <v>0.25</v>
      </c>
    </row>
    <row r="501" spans="1:17" x14ac:dyDescent="0.25">
      <c r="A501">
        <v>202104</v>
      </c>
      <c r="B501" s="5">
        <v>45485</v>
      </c>
      <c r="C501">
        <v>129955</v>
      </c>
      <c r="D501">
        <v>300191</v>
      </c>
      <c r="E501" t="s">
        <v>92</v>
      </c>
      <c r="F501" t="s">
        <v>103</v>
      </c>
      <c r="G501">
        <v>1</v>
      </c>
      <c r="H501" s="22">
        <v>21.99</v>
      </c>
      <c r="I501" t="s">
        <v>93</v>
      </c>
      <c r="J501" t="s">
        <v>6</v>
      </c>
      <c r="K501" s="23" t="s">
        <v>6</v>
      </c>
      <c r="L501" s="22">
        <v>0</v>
      </c>
      <c r="M501" s="24">
        <v>21.99</v>
      </c>
      <c r="N501">
        <f ca="1">IF(LEFT(tblSales[[#This Row],[Category]],1)="A",RANDBETWEEN(1,4),RANDBETWEEN(2,7))</f>
        <v>2</v>
      </c>
      <c r="O501" s="24">
        <f>IF(COUNTIF($A$2:A501,A501)=1,SUMIFS(tblSales[Revenue],tblSales[Order ID],tblSales[[#This Row],[Order ID]]),"")</f>
        <v>101.97999999999999</v>
      </c>
      <c r="P501" t="str">
        <f>TEXT(tblSales[[#This Row],[Date]],"ddd")</f>
        <v>Fri</v>
      </c>
      <c r="Q501">
        <f>1/COUNTIF(tblSales[Order ID],tblSales[[#This Row],[Order ID]])</f>
        <v>0.5</v>
      </c>
    </row>
    <row r="502" spans="1:17" x14ac:dyDescent="0.25">
      <c r="A502">
        <v>202104</v>
      </c>
      <c r="B502" s="5">
        <v>45485</v>
      </c>
      <c r="C502">
        <v>129955</v>
      </c>
      <c r="D502">
        <v>200551</v>
      </c>
      <c r="E502" t="s">
        <v>95</v>
      </c>
      <c r="F502" t="s">
        <v>114</v>
      </c>
      <c r="G502">
        <v>1</v>
      </c>
      <c r="H502" s="22">
        <v>79.989999999999995</v>
      </c>
      <c r="I502" t="s">
        <v>93</v>
      </c>
      <c r="J502" t="s">
        <v>6</v>
      </c>
      <c r="K502" s="23" t="s">
        <v>6</v>
      </c>
      <c r="L502" s="22">
        <v>0</v>
      </c>
      <c r="M502" s="24">
        <v>79.989999999999995</v>
      </c>
      <c r="N502">
        <f ca="1">IF(LEFT(tblSales[[#This Row],[Category]],1)="A",RANDBETWEEN(1,4),RANDBETWEEN(2,7))</f>
        <v>4</v>
      </c>
      <c r="O502" s="24" t="str">
        <f>IF(COUNTIF($A$2:A502,A502)=1,SUMIFS(tblSales[Revenue],tblSales[Order ID],tblSales[[#This Row],[Order ID]]),"")</f>
        <v/>
      </c>
      <c r="P502" t="str">
        <f>TEXT(tblSales[[#This Row],[Date]],"ddd")</f>
        <v>Fri</v>
      </c>
      <c r="Q502">
        <f>1/COUNTIF(tblSales[Order ID],tblSales[[#This Row],[Order ID]])</f>
        <v>0.5</v>
      </c>
    </row>
    <row r="503" spans="1:17" x14ac:dyDescent="0.25">
      <c r="A503">
        <v>202105</v>
      </c>
      <c r="B503" s="5">
        <v>45485</v>
      </c>
      <c r="C503">
        <v>102594</v>
      </c>
      <c r="D503">
        <v>200552</v>
      </c>
      <c r="E503" t="s">
        <v>95</v>
      </c>
      <c r="F503" t="s">
        <v>108</v>
      </c>
      <c r="G503">
        <v>1</v>
      </c>
      <c r="H503" s="22">
        <v>49.99</v>
      </c>
      <c r="I503" t="s">
        <v>93</v>
      </c>
      <c r="J503" t="s">
        <v>6</v>
      </c>
      <c r="K503" s="23" t="s">
        <v>6</v>
      </c>
      <c r="L503" s="22">
        <v>0</v>
      </c>
      <c r="M503" s="24">
        <v>49.99</v>
      </c>
      <c r="N503">
        <f ca="1">IF(LEFT(tblSales[[#This Row],[Category]],1)="A",RANDBETWEEN(1,4),RANDBETWEEN(2,7))</f>
        <v>3</v>
      </c>
      <c r="O503" s="24">
        <f>IF(COUNTIF($A$2:A503,A503)=1,SUMIFS(tblSales[Revenue],tblSales[Order ID],tblSales[[#This Row],[Order ID]]),"")</f>
        <v>3494.9799999999996</v>
      </c>
      <c r="P503" t="str">
        <f>TEXT(tblSales[[#This Row],[Date]],"ddd")</f>
        <v>Fri</v>
      </c>
      <c r="Q503">
        <f>1/COUNTIF(tblSales[Order ID],tblSales[[#This Row],[Order ID]])</f>
        <v>0.25</v>
      </c>
    </row>
    <row r="504" spans="1:17" x14ac:dyDescent="0.25">
      <c r="A504">
        <v>202105</v>
      </c>
      <c r="B504" s="5">
        <v>45485</v>
      </c>
      <c r="C504">
        <v>102594</v>
      </c>
      <c r="D504">
        <v>100254</v>
      </c>
      <c r="E504" t="s">
        <v>98</v>
      </c>
      <c r="F504" t="s">
        <v>35</v>
      </c>
      <c r="G504">
        <v>4</v>
      </c>
      <c r="H504" s="22">
        <v>799</v>
      </c>
      <c r="I504" t="s">
        <v>93</v>
      </c>
      <c r="J504" t="s">
        <v>6</v>
      </c>
      <c r="K504" s="23" t="s">
        <v>6</v>
      </c>
      <c r="L504" s="22">
        <v>0</v>
      </c>
      <c r="M504" s="24">
        <v>3196</v>
      </c>
      <c r="N504">
        <f ca="1">IF(LEFT(tblSales[[#This Row],[Category]],1)="A",RANDBETWEEN(1,4),RANDBETWEEN(2,7))</f>
        <v>3</v>
      </c>
      <c r="O504" s="24" t="str">
        <f>IF(COUNTIF($A$2:A504,A504)=1,SUMIFS(tblSales[Revenue],tblSales[Order ID],tblSales[[#This Row],[Order ID]]),"")</f>
        <v/>
      </c>
      <c r="P504" t="str">
        <f>TEXT(tblSales[[#This Row],[Date]],"ddd")</f>
        <v>Fri</v>
      </c>
      <c r="Q504">
        <f>1/COUNTIF(tblSales[Order ID],tblSales[[#This Row],[Order ID]])</f>
        <v>0.25</v>
      </c>
    </row>
    <row r="505" spans="1:17" x14ac:dyDescent="0.25">
      <c r="A505">
        <v>202105</v>
      </c>
      <c r="B505" s="5">
        <v>45485</v>
      </c>
      <c r="C505">
        <v>102594</v>
      </c>
      <c r="D505">
        <v>200559</v>
      </c>
      <c r="E505" t="s">
        <v>95</v>
      </c>
      <c r="F505" t="s">
        <v>97</v>
      </c>
      <c r="G505">
        <v>1</v>
      </c>
      <c r="H505" s="22">
        <v>59.99</v>
      </c>
      <c r="I505" t="s">
        <v>93</v>
      </c>
      <c r="J505" t="s">
        <v>6</v>
      </c>
      <c r="K505" s="23" t="s">
        <v>6</v>
      </c>
      <c r="L505" s="22">
        <v>0</v>
      </c>
      <c r="M505" s="24">
        <v>59.99</v>
      </c>
      <c r="N505">
        <f ca="1">IF(LEFT(tblSales[[#This Row],[Category]],1)="A",RANDBETWEEN(1,4),RANDBETWEEN(2,7))</f>
        <v>1</v>
      </c>
      <c r="O505" s="24" t="str">
        <f>IF(COUNTIF($A$2:A505,A505)=1,SUMIFS(tblSales[Revenue],tblSales[Order ID],tblSales[[#This Row],[Order ID]]),"")</f>
        <v/>
      </c>
      <c r="P505" t="str">
        <f>TEXT(tblSales[[#This Row],[Date]],"ddd")</f>
        <v>Fri</v>
      </c>
      <c r="Q505">
        <f>1/COUNTIF(tblSales[Order ID],tblSales[[#This Row],[Order ID]])</f>
        <v>0.25</v>
      </c>
    </row>
    <row r="506" spans="1:17" x14ac:dyDescent="0.25">
      <c r="A506">
        <v>202105</v>
      </c>
      <c r="B506" s="5">
        <v>45485</v>
      </c>
      <c r="C506">
        <v>102594</v>
      </c>
      <c r="D506">
        <v>100250</v>
      </c>
      <c r="E506" t="s">
        <v>98</v>
      </c>
      <c r="F506" t="s">
        <v>51</v>
      </c>
      <c r="G506">
        <v>1</v>
      </c>
      <c r="H506" s="22">
        <v>189</v>
      </c>
      <c r="I506" t="s">
        <v>93</v>
      </c>
      <c r="J506" t="s">
        <v>6</v>
      </c>
      <c r="K506" s="23" t="s">
        <v>6</v>
      </c>
      <c r="L506" s="22">
        <v>0</v>
      </c>
      <c r="M506" s="24">
        <v>189</v>
      </c>
      <c r="N506">
        <f ca="1">IF(LEFT(tblSales[[#This Row],[Category]],1)="A",RANDBETWEEN(1,4),RANDBETWEEN(2,7))</f>
        <v>2</v>
      </c>
      <c r="O506" s="24" t="str">
        <f>IF(COUNTIF($A$2:A506,A506)=1,SUMIFS(tblSales[Revenue],tblSales[Order ID],tblSales[[#This Row],[Order ID]]),"")</f>
        <v/>
      </c>
      <c r="P506" t="str">
        <f>TEXT(tblSales[[#This Row],[Date]],"ddd")</f>
        <v>Fri</v>
      </c>
      <c r="Q506">
        <f>1/COUNTIF(tblSales[Order ID],tblSales[[#This Row],[Order ID]])</f>
        <v>0.25</v>
      </c>
    </row>
    <row r="507" spans="1:17" x14ac:dyDescent="0.25">
      <c r="A507">
        <v>202106</v>
      </c>
      <c r="B507" s="5">
        <v>45489</v>
      </c>
      <c r="C507">
        <v>106698</v>
      </c>
      <c r="D507">
        <v>200559</v>
      </c>
      <c r="E507" t="s">
        <v>95</v>
      </c>
      <c r="F507" t="s">
        <v>114</v>
      </c>
      <c r="G507">
        <v>1</v>
      </c>
      <c r="H507" s="22">
        <v>79.989999999999995</v>
      </c>
      <c r="I507" t="s">
        <v>93</v>
      </c>
      <c r="J507" t="s">
        <v>6</v>
      </c>
      <c r="K507" s="23" t="s">
        <v>6</v>
      </c>
      <c r="L507" s="22">
        <v>0</v>
      </c>
      <c r="M507" s="24">
        <v>59.99</v>
      </c>
      <c r="N507">
        <f ca="1">IF(LEFT(tblSales[[#This Row],[Category]],1)="A",RANDBETWEEN(1,4),RANDBETWEEN(2,7))</f>
        <v>4</v>
      </c>
      <c r="O507" s="24">
        <f>IF(COUNTIF($A$2:A507,A507)=1,SUMIFS(tblSales[Revenue],tblSales[Order ID],tblSales[[#This Row],[Order ID]]),"")</f>
        <v>839.96</v>
      </c>
      <c r="P507" t="str">
        <f>TEXT(tblSales[[#This Row],[Date]],"ddd")</f>
        <v>Tue</v>
      </c>
      <c r="Q507">
        <f>1/COUNTIF(tblSales[Order ID],tblSales[[#This Row],[Order ID]])</f>
        <v>0.2</v>
      </c>
    </row>
    <row r="508" spans="1:17" x14ac:dyDescent="0.25">
      <c r="A508">
        <v>202106</v>
      </c>
      <c r="B508" s="5">
        <v>45489</v>
      </c>
      <c r="C508">
        <v>106698</v>
      </c>
      <c r="D508">
        <v>100250</v>
      </c>
      <c r="E508" t="s">
        <v>98</v>
      </c>
      <c r="F508" t="s">
        <v>51</v>
      </c>
      <c r="G508">
        <v>1</v>
      </c>
      <c r="H508" s="22">
        <v>189</v>
      </c>
      <c r="I508" t="s">
        <v>93</v>
      </c>
      <c r="J508" t="s">
        <v>6</v>
      </c>
      <c r="K508" s="23" t="s">
        <v>6</v>
      </c>
      <c r="L508" s="22">
        <v>0</v>
      </c>
      <c r="M508" s="24">
        <v>189</v>
      </c>
      <c r="N508">
        <f ca="1">IF(LEFT(tblSales[[#This Row],[Category]],1)="A",RANDBETWEEN(1,4),RANDBETWEEN(2,7))</f>
        <v>2</v>
      </c>
      <c r="O508" s="24" t="str">
        <f>IF(COUNTIF($A$2:A508,A508)=1,SUMIFS(tblSales[Revenue],tblSales[Order ID],tblSales[[#This Row],[Order ID]]),"")</f>
        <v/>
      </c>
      <c r="P508" t="str">
        <f>TEXT(tblSales[[#This Row],[Date]],"ddd")</f>
        <v>Tue</v>
      </c>
      <c r="Q508">
        <f>1/COUNTIF(tblSales[Order ID],tblSales[[#This Row],[Order ID]])</f>
        <v>0.2</v>
      </c>
    </row>
    <row r="509" spans="1:17" x14ac:dyDescent="0.25">
      <c r="A509">
        <v>202106</v>
      </c>
      <c r="B509" s="5">
        <v>45489</v>
      </c>
      <c r="C509">
        <v>106698</v>
      </c>
      <c r="D509">
        <v>100252</v>
      </c>
      <c r="E509" t="s">
        <v>98</v>
      </c>
      <c r="F509" t="s">
        <v>33</v>
      </c>
      <c r="G509">
        <v>1</v>
      </c>
      <c r="H509" s="22">
        <v>449</v>
      </c>
      <c r="I509" t="s">
        <v>93</v>
      </c>
      <c r="J509" t="s">
        <v>6</v>
      </c>
      <c r="K509" s="23" t="s">
        <v>6</v>
      </c>
      <c r="L509" s="22">
        <v>0</v>
      </c>
      <c r="M509" s="24">
        <v>449</v>
      </c>
      <c r="N509">
        <f ca="1">IF(LEFT(tblSales[[#This Row],[Category]],1)="A",RANDBETWEEN(1,4),RANDBETWEEN(2,7))</f>
        <v>3</v>
      </c>
      <c r="O509" s="24" t="str">
        <f>IF(COUNTIF($A$2:A509,A509)=1,SUMIFS(tblSales[Revenue],tblSales[Order ID],tblSales[[#This Row],[Order ID]]),"")</f>
        <v/>
      </c>
      <c r="P509" t="str">
        <f>TEXT(tblSales[[#This Row],[Date]],"ddd")</f>
        <v>Tue</v>
      </c>
      <c r="Q509">
        <f>1/COUNTIF(tblSales[Order ID],tblSales[[#This Row],[Order ID]])</f>
        <v>0.2</v>
      </c>
    </row>
    <row r="510" spans="1:17" x14ac:dyDescent="0.25">
      <c r="A510">
        <v>202106</v>
      </c>
      <c r="B510" s="5">
        <v>45489</v>
      </c>
      <c r="C510">
        <v>106698</v>
      </c>
      <c r="D510">
        <v>200559</v>
      </c>
      <c r="E510" t="s">
        <v>95</v>
      </c>
      <c r="F510" t="s">
        <v>97</v>
      </c>
      <c r="G510">
        <v>2</v>
      </c>
      <c r="H510" s="22">
        <v>59.99</v>
      </c>
      <c r="I510" t="s">
        <v>93</v>
      </c>
      <c r="J510" t="s">
        <v>6</v>
      </c>
      <c r="K510" s="23" t="s">
        <v>6</v>
      </c>
      <c r="L510" s="22">
        <v>0</v>
      </c>
      <c r="M510" s="24">
        <v>119.98</v>
      </c>
      <c r="N510">
        <f ca="1">IF(LEFT(tblSales[[#This Row],[Category]],1)="A",RANDBETWEEN(1,4),RANDBETWEEN(2,7))</f>
        <v>3</v>
      </c>
      <c r="O510" s="24" t="str">
        <f>IF(COUNTIF($A$2:A510,A510)=1,SUMIFS(tblSales[Revenue],tblSales[Order ID],tblSales[[#This Row],[Order ID]]),"")</f>
        <v/>
      </c>
      <c r="P510" t="str">
        <f>TEXT(tblSales[[#This Row],[Date]],"ddd")</f>
        <v>Tue</v>
      </c>
      <c r="Q510">
        <f>1/COUNTIF(tblSales[Order ID],tblSales[[#This Row],[Order ID]])</f>
        <v>0.2</v>
      </c>
    </row>
    <row r="511" spans="1:17" x14ac:dyDescent="0.25">
      <c r="A511">
        <v>202106</v>
      </c>
      <c r="B511" s="5">
        <v>45489</v>
      </c>
      <c r="C511">
        <v>106698</v>
      </c>
      <c r="D511">
        <v>300191</v>
      </c>
      <c r="E511" t="s">
        <v>92</v>
      </c>
      <c r="F511" t="s">
        <v>103</v>
      </c>
      <c r="G511">
        <v>1</v>
      </c>
      <c r="H511" s="22">
        <v>21.99</v>
      </c>
      <c r="I511" t="s">
        <v>93</v>
      </c>
      <c r="J511" t="s">
        <v>6</v>
      </c>
      <c r="K511" s="23" t="s">
        <v>6</v>
      </c>
      <c r="L511" s="22">
        <v>0</v>
      </c>
      <c r="M511" s="24">
        <v>21.99</v>
      </c>
      <c r="N511">
        <f ca="1">IF(LEFT(tblSales[[#This Row],[Category]],1)="A",RANDBETWEEN(1,4),RANDBETWEEN(2,7))</f>
        <v>3</v>
      </c>
      <c r="O511" s="24" t="str">
        <f>IF(COUNTIF($A$2:A511,A511)=1,SUMIFS(tblSales[Revenue],tblSales[Order ID],tblSales[[#This Row],[Order ID]]),"")</f>
        <v/>
      </c>
      <c r="P511" t="str">
        <f>TEXT(tblSales[[#This Row],[Date]],"ddd")</f>
        <v>Tue</v>
      </c>
      <c r="Q511">
        <f>1/COUNTIF(tblSales[Order ID],tblSales[[#This Row],[Order ID]])</f>
        <v>0.2</v>
      </c>
    </row>
    <row r="512" spans="1:17" x14ac:dyDescent="0.25">
      <c r="A512">
        <v>202107</v>
      </c>
      <c r="B512" s="5">
        <v>45490</v>
      </c>
      <c r="C512">
        <v>117255</v>
      </c>
      <c r="D512">
        <v>300191</v>
      </c>
      <c r="E512" t="s">
        <v>92</v>
      </c>
      <c r="F512" t="s">
        <v>103</v>
      </c>
      <c r="G512">
        <v>1</v>
      </c>
      <c r="H512" s="22">
        <v>21.99</v>
      </c>
      <c r="I512" t="s">
        <v>93</v>
      </c>
      <c r="J512" t="s">
        <v>6</v>
      </c>
      <c r="K512" s="23" t="s">
        <v>6</v>
      </c>
      <c r="L512" s="22">
        <v>0</v>
      </c>
      <c r="M512" s="24">
        <v>21.99</v>
      </c>
      <c r="N512">
        <f ca="1">IF(LEFT(tblSales[[#This Row],[Category]],1)="A",RANDBETWEEN(1,4),RANDBETWEEN(2,7))</f>
        <v>2</v>
      </c>
      <c r="O512" s="24">
        <f>IF(COUNTIF($A$2:A512,A512)=1,SUMIFS(tblSales[Revenue],tblSales[Order ID],tblSales[[#This Row],[Order ID]]),"")</f>
        <v>43.98</v>
      </c>
      <c r="P512" t="str">
        <f>TEXT(tblSales[[#This Row],[Date]],"ddd")</f>
        <v>Wed</v>
      </c>
      <c r="Q512">
        <f>1/COUNTIF(tblSales[Order ID],tblSales[[#This Row],[Order ID]])</f>
        <v>0.5</v>
      </c>
    </row>
    <row r="513" spans="1:17" x14ac:dyDescent="0.25">
      <c r="A513">
        <v>202107</v>
      </c>
      <c r="B513" s="5">
        <v>45490</v>
      </c>
      <c r="C513">
        <v>117255</v>
      </c>
      <c r="D513">
        <v>300191</v>
      </c>
      <c r="E513" t="s">
        <v>92</v>
      </c>
      <c r="F513" t="s">
        <v>103</v>
      </c>
      <c r="G513">
        <v>1</v>
      </c>
      <c r="H513" s="22">
        <v>21.99</v>
      </c>
      <c r="I513" t="s">
        <v>93</v>
      </c>
      <c r="J513" t="s">
        <v>6</v>
      </c>
      <c r="K513" s="23" t="s">
        <v>6</v>
      </c>
      <c r="L513" s="22">
        <v>0</v>
      </c>
      <c r="M513" s="24">
        <v>21.99</v>
      </c>
      <c r="N513">
        <f ca="1">IF(LEFT(tblSales[[#This Row],[Category]],1)="A",RANDBETWEEN(1,4),RANDBETWEEN(2,7))</f>
        <v>4</v>
      </c>
      <c r="O513" s="24" t="str">
        <f>IF(COUNTIF($A$2:A513,A513)=1,SUMIFS(tblSales[Revenue],tblSales[Order ID],tblSales[[#This Row],[Order ID]]),"")</f>
        <v/>
      </c>
      <c r="P513" t="str">
        <f>TEXT(tblSales[[#This Row],[Date]],"ddd")</f>
        <v>Wed</v>
      </c>
      <c r="Q513">
        <f>1/COUNTIF(tblSales[Order ID],tblSales[[#This Row],[Order ID]])</f>
        <v>0.5</v>
      </c>
    </row>
    <row r="514" spans="1:17" x14ac:dyDescent="0.25">
      <c r="A514">
        <v>202108</v>
      </c>
      <c r="B514" s="5">
        <v>45485</v>
      </c>
      <c r="C514">
        <v>106835</v>
      </c>
      <c r="D514">
        <v>300187</v>
      </c>
      <c r="E514" t="s">
        <v>92</v>
      </c>
      <c r="F514" t="s">
        <v>110</v>
      </c>
      <c r="G514">
        <v>2</v>
      </c>
      <c r="H514" s="22">
        <v>54.99</v>
      </c>
      <c r="I514" t="s">
        <v>93</v>
      </c>
      <c r="J514" t="s">
        <v>6</v>
      </c>
      <c r="K514" s="23" t="s">
        <v>6</v>
      </c>
      <c r="L514" s="22">
        <v>0</v>
      </c>
      <c r="M514" s="24">
        <v>109.98</v>
      </c>
      <c r="N514">
        <f ca="1">IF(LEFT(tblSales[[#This Row],[Category]],1)="A",RANDBETWEEN(1,4),RANDBETWEEN(2,7))</f>
        <v>3</v>
      </c>
      <c r="O514" s="24">
        <f>IF(COUNTIF($A$2:A514,A514)=1,SUMIFS(tblSales[Revenue],tblSales[Order ID],tblSales[[#This Row],[Order ID]]),"")</f>
        <v>109.98</v>
      </c>
      <c r="P514" t="str">
        <f>TEXT(tblSales[[#This Row],[Date]],"ddd")</f>
        <v>Fri</v>
      </c>
      <c r="Q514">
        <f>1/COUNTIF(tblSales[Order ID],tblSales[[#This Row],[Order ID]])</f>
        <v>1</v>
      </c>
    </row>
    <row r="515" spans="1:17" x14ac:dyDescent="0.25">
      <c r="A515">
        <v>202109</v>
      </c>
      <c r="B515" s="5">
        <v>45481</v>
      </c>
      <c r="C515">
        <v>111400</v>
      </c>
      <c r="D515">
        <v>300187</v>
      </c>
      <c r="E515" t="s">
        <v>92</v>
      </c>
      <c r="F515" t="s">
        <v>110</v>
      </c>
      <c r="G515">
        <v>4</v>
      </c>
      <c r="H515" s="22">
        <v>54.99</v>
      </c>
      <c r="I515" t="s">
        <v>93</v>
      </c>
      <c r="J515" t="s">
        <v>6</v>
      </c>
      <c r="K515" s="23" t="s">
        <v>6</v>
      </c>
      <c r="L515" s="22">
        <v>0</v>
      </c>
      <c r="M515" s="24">
        <v>219.96</v>
      </c>
      <c r="N515">
        <f ca="1">IF(LEFT(tblSales[[#This Row],[Category]],1)="A",RANDBETWEEN(1,4),RANDBETWEEN(2,7))</f>
        <v>1</v>
      </c>
      <c r="O515" s="24">
        <f>IF(COUNTIF($A$2:A515,A515)=1,SUMIFS(tblSales[Revenue],tblSales[Order ID],tblSales[[#This Row],[Order ID]]),"")</f>
        <v>219.96</v>
      </c>
      <c r="P515" t="str">
        <f>TEXT(tblSales[[#This Row],[Date]],"ddd")</f>
        <v>Mon</v>
      </c>
      <c r="Q515">
        <f>1/COUNTIF(tblSales[Order ID],tblSales[[#This Row],[Order ID]])</f>
        <v>1</v>
      </c>
    </row>
    <row r="516" spans="1:17" x14ac:dyDescent="0.25">
      <c r="A516">
        <v>202110</v>
      </c>
      <c r="B516" s="5">
        <v>45483</v>
      </c>
      <c r="C516">
        <v>129141</v>
      </c>
      <c r="D516">
        <v>300191</v>
      </c>
      <c r="E516" t="s">
        <v>92</v>
      </c>
      <c r="F516" t="s">
        <v>103</v>
      </c>
      <c r="G516">
        <v>1</v>
      </c>
      <c r="H516" s="22">
        <v>21.99</v>
      </c>
      <c r="I516" t="s">
        <v>93</v>
      </c>
      <c r="J516" t="s">
        <v>6</v>
      </c>
      <c r="K516" s="23" t="s">
        <v>6</v>
      </c>
      <c r="L516" s="22">
        <v>0</v>
      </c>
      <c r="M516" s="24">
        <v>21.99</v>
      </c>
      <c r="N516">
        <f ca="1">IF(LEFT(tblSales[[#This Row],[Category]],1)="A",RANDBETWEEN(1,4),RANDBETWEEN(2,7))</f>
        <v>4</v>
      </c>
      <c r="O516" s="24">
        <f>IF(COUNTIF($A$2:A516,A516)=1,SUMIFS(tblSales[Revenue],tblSales[Order ID],tblSales[[#This Row],[Order ID]]),"")</f>
        <v>21.99</v>
      </c>
      <c r="P516" t="str">
        <f>TEXT(tblSales[[#This Row],[Date]],"ddd")</f>
        <v>Wed</v>
      </c>
      <c r="Q516">
        <f>1/COUNTIF(tblSales[Order ID],tblSales[[#This Row],[Order ID]])</f>
        <v>1</v>
      </c>
    </row>
    <row r="517" spans="1:17" x14ac:dyDescent="0.25">
      <c r="A517">
        <v>202111</v>
      </c>
      <c r="B517" s="5">
        <v>45485</v>
      </c>
      <c r="C517">
        <v>123790</v>
      </c>
      <c r="D517">
        <v>100250</v>
      </c>
      <c r="E517" t="s">
        <v>98</v>
      </c>
      <c r="F517" t="s">
        <v>51</v>
      </c>
      <c r="G517">
        <v>3</v>
      </c>
      <c r="H517" s="22">
        <v>189</v>
      </c>
      <c r="I517" t="s">
        <v>93</v>
      </c>
      <c r="J517" t="s">
        <v>6</v>
      </c>
      <c r="K517" s="23" t="s">
        <v>6</v>
      </c>
      <c r="L517" s="22">
        <v>0</v>
      </c>
      <c r="M517" s="24">
        <v>567</v>
      </c>
      <c r="N517">
        <f ca="1">IF(LEFT(tblSales[[#This Row],[Category]],1)="A",RANDBETWEEN(1,4),RANDBETWEEN(2,7))</f>
        <v>2</v>
      </c>
      <c r="O517" s="24">
        <f>IF(COUNTIF($A$2:A517,A517)=1,SUMIFS(tblSales[Revenue],tblSales[Order ID],tblSales[[#This Row],[Order ID]]),"")</f>
        <v>761.96</v>
      </c>
      <c r="P517" t="str">
        <f>TEXT(tblSales[[#This Row],[Date]],"ddd")</f>
        <v>Fri</v>
      </c>
      <c r="Q517">
        <f>1/COUNTIF(tblSales[Order ID],tblSales[[#This Row],[Order ID]])</f>
        <v>0.2</v>
      </c>
    </row>
    <row r="518" spans="1:17" x14ac:dyDescent="0.25">
      <c r="A518">
        <v>202111</v>
      </c>
      <c r="B518" s="5">
        <v>45485</v>
      </c>
      <c r="C518">
        <v>123790</v>
      </c>
      <c r="D518">
        <v>300187</v>
      </c>
      <c r="E518" t="s">
        <v>92</v>
      </c>
      <c r="F518" t="s">
        <v>110</v>
      </c>
      <c r="G518">
        <v>1</v>
      </c>
      <c r="H518" s="22">
        <v>54.99</v>
      </c>
      <c r="I518" t="s">
        <v>93</v>
      </c>
      <c r="J518" t="s">
        <v>6</v>
      </c>
      <c r="K518" s="23" t="s">
        <v>6</v>
      </c>
      <c r="L518" s="22">
        <v>0</v>
      </c>
      <c r="M518" s="24">
        <v>54.99</v>
      </c>
      <c r="N518">
        <f ca="1">IF(LEFT(tblSales[[#This Row],[Category]],1)="A",RANDBETWEEN(1,4),RANDBETWEEN(2,7))</f>
        <v>2</v>
      </c>
      <c r="O518" s="24" t="str">
        <f>IF(COUNTIF($A$2:A518,A518)=1,SUMIFS(tblSales[Revenue],tblSales[Order ID],tblSales[[#This Row],[Order ID]]),"")</f>
        <v/>
      </c>
      <c r="P518" t="str">
        <f>TEXT(tblSales[[#This Row],[Date]],"ddd")</f>
        <v>Fri</v>
      </c>
      <c r="Q518">
        <f>1/COUNTIF(tblSales[Order ID],tblSales[[#This Row],[Order ID]])</f>
        <v>0.2</v>
      </c>
    </row>
    <row r="519" spans="1:17" x14ac:dyDescent="0.25">
      <c r="A519">
        <v>202111</v>
      </c>
      <c r="B519" s="5">
        <v>45485</v>
      </c>
      <c r="C519">
        <v>123790</v>
      </c>
      <c r="D519">
        <v>200555</v>
      </c>
      <c r="E519" t="s">
        <v>95</v>
      </c>
      <c r="F519" t="s">
        <v>115</v>
      </c>
      <c r="G519">
        <v>1</v>
      </c>
      <c r="H519" s="22">
        <v>39.99</v>
      </c>
      <c r="I519" t="s">
        <v>93</v>
      </c>
      <c r="J519" t="s">
        <v>6</v>
      </c>
      <c r="K519" s="23" t="s">
        <v>6</v>
      </c>
      <c r="L519" s="22">
        <v>0</v>
      </c>
      <c r="M519" s="24">
        <v>39.99</v>
      </c>
      <c r="N519">
        <f ca="1">IF(LEFT(tblSales[[#This Row],[Category]],1)="A",RANDBETWEEN(1,4),RANDBETWEEN(2,7))</f>
        <v>3</v>
      </c>
      <c r="O519" s="24" t="str">
        <f>IF(COUNTIF($A$2:A519,A519)=1,SUMIFS(tblSales[Revenue],tblSales[Order ID],tblSales[[#This Row],[Order ID]]),"")</f>
        <v/>
      </c>
      <c r="P519" t="str">
        <f>TEXT(tblSales[[#This Row],[Date]],"ddd")</f>
        <v>Fri</v>
      </c>
      <c r="Q519">
        <f>1/COUNTIF(tblSales[Order ID],tblSales[[#This Row],[Order ID]])</f>
        <v>0.2</v>
      </c>
    </row>
    <row r="520" spans="1:17" x14ac:dyDescent="0.25">
      <c r="A520">
        <v>202111</v>
      </c>
      <c r="B520" s="5">
        <v>45485</v>
      </c>
      <c r="C520">
        <v>123790</v>
      </c>
      <c r="D520">
        <v>200555</v>
      </c>
      <c r="E520" t="s">
        <v>95</v>
      </c>
      <c r="F520" t="s">
        <v>115</v>
      </c>
      <c r="G520">
        <v>1</v>
      </c>
      <c r="H520" s="22">
        <v>39.99</v>
      </c>
      <c r="I520" t="s">
        <v>93</v>
      </c>
      <c r="J520" t="s">
        <v>6</v>
      </c>
      <c r="K520" s="23" t="s">
        <v>6</v>
      </c>
      <c r="L520" s="22">
        <v>0</v>
      </c>
      <c r="M520" s="24">
        <v>39.99</v>
      </c>
      <c r="N520">
        <f ca="1">IF(LEFT(tblSales[[#This Row],[Category]],1)="A",RANDBETWEEN(1,4),RANDBETWEEN(2,7))</f>
        <v>1</v>
      </c>
      <c r="O520" s="24" t="str">
        <f>IF(COUNTIF($A$2:A520,A520)=1,SUMIFS(tblSales[Revenue],tblSales[Order ID],tblSales[[#This Row],[Order ID]]),"")</f>
        <v/>
      </c>
      <c r="P520" t="str">
        <f>TEXT(tblSales[[#This Row],[Date]],"ddd")</f>
        <v>Fri</v>
      </c>
      <c r="Q520">
        <f>1/COUNTIF(tblSales[Order ID],tblSales[[#This Row],[Order ID]])</f>
        <v>0.2</v>
      </c>
    </row>
    <row r="521" spans="1:17" x14ac:dyDescent="0.25">
      <c r="A521">
        <v>202111</v>
      </c>
      <c r="B521" s="5">
        <v>45485</v>
      </c>
      <c r="C521">
        <v>123790</v>
      </c>
      <c r="D521">
        <v>200559</v>
      </c>
      <c r="E521" t="s">
        <v>95</v>
      </c>
      <c r="F521" t="s">
        <v>97</v>
      </c>
      <c r="G521">
        <v>1</v>
      </c>
      <c r="H521" s="22">
        <v>59.99</v>
      </c>
      <c r="I521" t="s">
        <v>93</v>
      </c>
      <c r="J521" t="s">
        <v>6</v>
      </c>
      <c r="K521" s="23" t="s">
        <v>6</v>
      </c>
      <c r="L521" s="22">
        <v>0</v>
      </c>
      <c r="M521" s="24">
        <v>59.99</v>
      </c>
      <c r="N521">
        <f ca="1">IF(LEFT(tblSales[[#This Row],[Category]],1)="A",RANDBETWEEN(1,4),RANDBETWEEN(2,7))</f>
        <v>3</v>
      </c>
      <c r="O521" s="24" t="str">
        <f>IF(COUNTIF($A$2:A521,A521)=1,SUMIFS(tblSales[Revenue],tblSales[Order ID],tblSales[[#This Row],[Order ID]]),"")</f>
        <v/>
      </c>
      <c r="P521" t="str">
        <f>TEXT(tblSales[[#This Row],[Date]],"ddd")</f>
        <v>Fri</v>
      </c>
      <c r="Q521">
        <f>1/COUNTIF(tblSales[Order ID],tblSales[[#This Row],[Order ID]])</f>
        <v>0.2</v>
      </c>
    </row>
    <row r="522" spans="1:17" x14ac:dyDescent="0.25">
      <c r="A522">
        <v>202112</v>
      </c>
      <c r="B522" s="5">
        <v>45489</v>
      </c>
      <c r="C522">
        <v>127446</v>
      </c>
      <c r="D522">
        <v>200549</v>
      </c>
      <c r="E522" t="s">
        <v>95</v>
      </c>
      <c r="F522" t="s">
        <v>94</v>
      </c>
      <c r="G522">
        <v>1</v>
      </c>
      <c r="H522" s="22">
        <v>18.989999999999998</v>
      </c>
      <c r="I522" t="s">
        <v>93</v>
      </c>
      <c r="J522" t="s">
        <v>6</v>
      </c>
      <c r="K522" s="23" t="s">
        <v>6</v>
      </c>
      <c r="L522" s="22">
        <v>0</v>
      </c>
      <c r="M522" s="24">
        <v>18.989999999999998</v>
      </c>
      <c r="N522">
        <f ca="1">IF(LEFT(tblSales[[#This Row],[Category]],1)="A",RANDBETWEEN(1,4),RANDBETWEEN(2,7))</f>
        <v>1</v>
      </c>
      <c r="O522" s="24">
        <f>IF(COUNTIF($A$2:A522,A522)=1,SUMIFS(tblSales[Revenue],tblSales[Order ID],tblSales[[#This Row],[Order ID]]),"")</f>
        <v>1646.98</v>
      </c>
      <c r="P522" t="str">
        <f>TEXT(tblSales[[#This Row],[Date]],"ddd")</f>
        <v>Tue</v>
      </c>
      <c r="Q522">
        <f>1/COUNTIF(tblSales[Order ID],tblSales[[#This Row],[Order ID]])</f>
        <v>0.33333333333333331</v>
      </c>
    </row>
    <row r="523" spans="1:17" x14ac:dyDescent="0.25">
      <c r="A523">
        <v>202112</v>
      </c>
      <c r="B523" s="5">
        <v>45489</v>
      </c>
      <c r="C523">
        <v>127446</v>
      </c>
      <c r="D523">
        <v>300185</v>
      </c>
      <c r="E523" t="s">
        <v>92</v>
      </c>
      <c r="F523" t="s">
        <v>101</v>
      </c>
      <c r="G523">
        <v>1</v>
      </c>
      <c r="H523" s="22">
        <v>29.99</v>
      </c>
      <c r="I523" t="s">
        <v>93</v>
      </c>
      <c r="J523" t="s">
        <v>6</v>
      </c>
      <c r="K523" s="23" t="s">
        <v>6</v>
      </c>
      <c r="L523" s="22">
        <v>0</v>
      </c>
      <c r="M523" s="24">
        <v>29.99</v>
      </c>
      <c r="N523">
        <f ca="1">IF(LEFT(tblSales[[#This Row],[Category]],1)="A",RANDBETWEEN(1,4),RANDBETWEEN(2,7))</f>
        <v>4</v>
      </c>
      <c r="O523" s="24" t="str">
        <f>IF(COUNTIF($A$2:A523,A523)=1,SUMIFS(tblSales[Revenue],tblSales[Order ID],tblSales[[#This Row],[Order ID]]),"")</f>
        <v/>
      </c>
      <c r="P523" t="str">
        <f>TEXT(tblSales[[#This Row],[Date]],"ddd")</f>
        <v>Tue</v>
      </c>
      <c r="Q523">
        <f>1/COUNTIF(tblSales[Order ID],tblSales[[#This Row],[Order ID]])</f>
        <v>0.33333333333333331</v>
      </c>
    </row>
    <row r="524" spans="1:17" x14ac:dyDescent="0.25">
      <c r="A524">
        <v>202112</v>
      </c>
      <c r="B524" s="5">
        <v>45489</v>
      </c>
      <c r="C524">
        <v>127446</v>
      </c>
      <c r="D524">
        <v>100254</v>
      </c>
      <c r="E524" t="s">
        <v>98</v>
      </c>
      <c r="F524" t="s">
        <v>35</v>
      </c>
      <c r="G524">
        <v>2</v>
      </c>
      <c r="H524" s="22">
        <v>799</v>
      </c>
      <c r="I524" t="s">
        <v>93</v>
      </c>
      <c r="J524" t="s">
        <v>6</v>
      </c>
      <c r="K524" s="23" t="s">
        <v>6</v>
      </c>
      <c r="L524" s="22">
        <v>0</v>
      </c>
      <c r="M524" s="24">
        <v>1598</v>
      </c>
      <c r="N524">
        <f ca="1">IF(LEFT(tblSales[[#This Row],[Category]],1)="A",RANDBETWEEN(1,4),RANDBETWEEN(2,7))</f>
        <v>4</v>
      </c>
      <c r="O524" s="24" t="str">
        <f>IF(COUNTIF($A$2:A524,A524)=1,SUMIFS(tblSales[Revenue],tblSales[Order ID],tblSales[[#This Row],[Order ID]]),"")</f>
        <v/>
      </c>
      <c r="P524" t="str">
        <f>TEXT(tblSales[[#This Row],[Date]],"ddd")</f>
        <v>Tue</v>
      </c>
      <c r="Q524">
        <f>1/COUNTIF(tblSales[Order ID],tblSales[[#This Row],[Order ID]])</f>
        <v>0.33333333333333331</v>
      </c>
    </row>
    <row r="525" spans="1:17" x14ac:dyDescent="0.25">
      <c r="A525">
        <v>202113</v>
      </c>
      <c r="B525" s="5">
        <v>45484</v>
      </c>
      <c r="C525">
        <v>116184</v>
      </c>
      <c r="D525">
        <v>200549</v>
      </c>
      <c r="E525" t="s">
        <v>95</v>
      </c>
      <c r="F525" t="s">
        <v>94</v>
      </c>
      <c r="G525">
        <v>1</v>
      </c>
      <c r="H525" s="22">
        <v>18.989999999999998</v>
      </c>
      <c r="I525" t="s">
        <v>93</v>
      </c>
      <c r="J525" t="s">
        <v>6</v>
      </c>
      <c r="K525" s="23" t="s">
        <v>6</v>
      </c>
      <c r="L525" s="22">
        <v>0</v>
      </c>
      <c r="M525" s="24">
        <v>18.989999999999998</v>
      </c>
      <c r="N525">
        <f ca="1">IF(LEFT(tblSales[[#This Row],[Category]],1)="A",RANDBETWEEN(1,4),RANDBETWEEN(2,7))</f>
        <v>2</v>
      </c>
      <c r="O525" s="24">
        <f>IF(COUNTIF($A$2:A525,A525)=1,SUMIFS(tblSales[Revenue],tblSales[Order ID],tblSales[[#This Row],[Order ID]]),"")</f>
        <v>37.979999999999997</v>
      </c>
      <c r="P525" t="str">
        <f>TEXT(tblSales[[#This Row],[Date]],"ddd")</f>
        <v>Thu</v>
      </c>
      <c r="Q525">
        <f>1/COUNTIF(tblSales[Order ID],tblSales[[#This Row],[Order ID]])</f>
        <v>0.5</v>
      </c>
    </row>
    <row r="526" spans="1:17" x14ac:dyDescent="0.25">
      <c r="A526">
        <v>202113</v>
      </c>
      <c r="B526" s="5">
        <v>45484</v>
      </c>
      <c r="C526">
        <v>116184</v>
      </c>
      <c r="D526">
        <v>200549</v>
      </c>
      <c r="E526" t="s">
        <v>95</v>
      </c>
      <c r="F526" t="s">
        <v>94</v>
      </c>
      <c r="G526">
        <v>1</v>
      </c>
      <c r="H526" s="22">
        <v>18.989999999999998</v>
      </c>
      <c r="I526" t="s">
        <v>93</v>
      </c>
      <c r="J526" t="s">
        <v>6</v>
      </c>
      <c r="K526" s="23" t="s">
        <v>6</v>
      </c>
      <c r="L526" s="22">
        <v>0</v>
      </c>
      <c r="M526" s="24">
        <v>18.989999999999998</v>
      </c>
      <c r="N526">
        <f ca="1">IF(LEFT(tblSales[[#This Row],[Category]],1)="A",RANDBETWEEN(1,4),RANDBETWEEN(2,7))</f>
        <v>4</v>
      </c>
      <c r="O526" s="24" t="str">
        <f>IF(COUNTIF($A$2:A526,A526)=1,SUMIFS(tblSales[Revenue],tblSales[Order ID],tblSales[[#This Row],[Order ID]]),"")</f>
        <v/>
      </c>
      <c r="P526" t="str">
        <f>TEXT(tblSales[[#This Row],[Date]],"ddd")</f>
        <v>Thu</v>
      </c>
      <c r="Q526">
        <f>1/COUNTIF(tblSales[Order ID],tblSales[[#This Row],[Order ID]])</f>
        <v>0.5</v>
      </c>
    </row>
    <row r="527" spans="1:17" x14ac:dyDescent="0.25">
      <c r="A527">
        <v>202114</v>
      </c>
      <c r="B527" s="5">
        <v>45490</v>
      </c>
      <c r="C527">
        <v>130778</v>
      </c>
      <c r="D527">
        <v>200559</v>
      </c>
      <c r="E527" t="s">
        <v>95</v>
      </c>
      <c r="F527" t="s">
        <v>97</v>
      </c>
      <c r="G527">
        <v>2</v>
      </c>
      <c r="H527" s="22">
        <v>59.99</v>
      </c>
      <c r="I527" t="s">
        <v>93</v>
      </c>
      <c r="J527" t="s">
        <v>6</v>
      </c>
      <c r="K527" s="23" t="s">
        <v>6</v>
      </c>
      <c r="L527" s="22">
        <v>0</v>
      </c>
      <c r="M527" s="24">
        <v>119.98</v>
      </c>
      <c r="N527">
        <f ca="1">IF(LEFT(tblSales[[#This Row],[Category]],1)="A",RANDBETWEEN(1,4),RANDBETWEEN(2,7))</f>
        <v>4</v>
      </c>
      <c r="O527" s="24">
        <f>IF(COUNTIF($A$2:A527,A527)=1,SUMIFS(tblSales[Revenue],tblSales[Order ID],tblSales[[#This Row],[Order ID]]),"")</f>
        <v>2251.92</v>
      </c>
      <c r="P527" t="str">
        <f>TEXT(tblSales[[#This Row],[Date]],"ddd")</f>
        <v>Wed</v>
      </c>
      <c r="Q527">
        <f>1/COUNTIF(tblSales[Order ID],tblSales[[#This Row],[Order ID]])</f>
        <v>0.25</v>
      </c>
    </row>
    <row r="528" spans="1:17" x14ac:dyDescent="0.25">
      <c r="A528">
        <v>202114</v>
      </c>
      <c r="B528" s="5">
        <v>45490</v>
      </c>
      <c r="C528">
        <v>130778</v>
      </c>
      <c r="D528">
        <v>200557</v>
      </c>
      <c r="E528" t="s">
        <v>95</v>
      </c>
      <c r="F528" t="s">
        <v>106</v>
      </c>
      <c r="G528">
        <v>2</v>
      </c>
      <c r="H528" s="22">
        <v>129.99</v>
      </c>
      <c r="I528" t="s">
        <v>93</v>
      </c>
      <c r="J528" t="s">
        <v>6</v>
      </c>
      <c r="K528" s="23" t="s">
        <v>6</v>
      </c>
      <c r="L528" s="22">
        <v>0</v>
      </c>
      <c r="M528" s="24">
        <v>259.98</v>
      </c>
      <c r="N528">
        <f ca="1">IF(LEFT(tblSales[[#This Row],[Category]],1)="A",RANDBETWEEN(1,4),RANDBETWEEN(2,7))</f>
        <v>4</v>
      </c>
      <c r="O528" s="24" t="str">
        <f>IF(COUNTIF($A$2:A528,A528)=1,SUMIFS(tblSales[Revenue],tblSales[Order ID],tblSales[[#This Row],[Order ID]]),"")</f>
        <v/>
      </c>
      <c r="P528" t="str">
        <f>TEXT(tblSales[[#This Row],[Date]],"ddd")</f>
        <v>Wed</v>
      </c>
      <c r="Q528">
        <f>1/COUNTIF(tblSales[Order ID],tblSales[[#This Row],[Order ID]])</f>
        <v>0.25</v>
      </c>
    </row>
    <row r="529" spans="1:17" x14ac:dyDescent="0.25">
      <c r="A529">
        <v>202114</v>
      </c>
      <c r="B529" s="5">
        <v>45490</v>
      </c>
      <c r="C529">
        <v>130778</v>
      </c>
      <c r="D529">
        <v>100252</v>
      </c>
      <c r="E529" t="s">
        <v>98</v>
      </c>
      <c r="F529" t="s">
        <v>33</v>
      </c>
      <c r="G529">
        <v>4</v>
      </c>
      <c r="H529" s="22">
        <v>449</v>
      </c>
      <c r="I529" t="s">
        <v>93</v>
      </c>
      <c r="J529" t="s">
        <v>6</v>
      </c>
      <c r="K529" s="23" t="s">
        <v>6</v>
      </c>
      <c r="L529" s="22">
        <v>0</v>
      </c>
      <c r="M529" s="24">
        <v>1796</v>
      </c>
      <c r="N529">
        <f ca="1">IF(LEFT(tblSales[[#This Row],[Category]],1)="A",RANDBETWEEN(1,4),RANDBETWEEN(2,7))</f>
        <v>4</v>
      </c>
      <c r="O529" s="24" t="str">
        <f>IF(COUNTIF($A$2:A529,A529)=1,SUMIFS(tblSales[Revenue],tblSales[Order ID],tblSales[[#This Row],[Order ID]]),"")</f>
        <v/>
      </c>
      <c r="P529" t="str">
        <f>TEXT(tblSales[[#This Row],[Date]],"ddd")</f>
        <v>Wed</v>
      </c>
      <c r="Q529">
        <f>1/COUNTIF(tblSales[Order ID],tblSales[[#This Row],[Order ID]])</f>
        <v>0.25</v>
      </c>
    </row>
    <row r="530" spans="1:17" x14ac:dyDescent="0.25">
      <c r="A530">
        <v>202114</v>
      </c>
      <c r="B530" s="5">
        <v>45490</v>
      </c>
      <c r="C530">
        <v>130778</v>
      </c>
      <c r="D530">
        <v>200549</v>
      </c>
      <c r="E530" t="s">
        <v>95</v>
      </c>
      <c r="F530" t="s">
        <v>94</v>
      </c>
      <c r="G530">
        <v>4</v>
      </c>
      <c r="H530" s="22">
        <v>18.989999999999998</v>
      </c>
      <c r="I530" t="s">
        <v>93</v>
      </c>
      <c r="J530" t="s">
        <v>6</v>
      </c>
      <c r="K530" s="23" t="s">
        <v>6</v>
      </c>
      <c r="L530" s="22">
        <v>0</v>
      </c>
      <c r="M530" s="24">
        <v>75.959999999999994</v>
      </c>
      <c r="N530">
        <f ca="1">IF(LEFT(tblSales[[#This Row],[Category]],1)="A",RANDBETWEEN(1,4),RANDBETWEEN(2,7))</f>
        <v>3</v>
      </c>
      <c r="O530" s="24" t="str">
        <f>IF(COUNTIF($A$2:A530,A530)=1,SUMIFS(tblSales[Revenue],tblSales[Order ID],tblSales[[#This Row],[Order ID]]),"")</f>
        <v/>
      </c>
      <c r="P530" t="str">
        <f>TEXT(tblSales[[#This Row],[Date]],"ddd")</f>
        <v>Wed</v>
      </c>
      <c r="Q530">
        <f>1/COUNTIF(tblSales[Order ID],tblSales[[#This Row],[Order ID]])</f>
        <v>0.25</v>
      </c>
    </row>
    <row r="531" spans="1:17" x14ac:dyDescent="0.25">
      <c r="A531">
        <v>202115</v>
      </c>
      <c r="B531" s="5">
        <v>45492</v>
      </c>
      <c r="C531">
        <v>121702</v>
      </c>
      <c r="D531">
        <v>300191</v>
      </c>
      <c r="E531" t="s">
        <v>92</v>
      </c>
      <c r="F531" t="s">
        <v>103</v>
      </c>
      <c r="G531">
        <v>1</v>
      </c>
      <c r="H531" s="22">
        <v>21.99</v>
      </c>
      <c r="I531" t="s">
        <v>93</v>
      </c>
      <c r="J531" t="s">
        <v>6</v>
      </c>
      <c r="K531" s="23" t="s">
        <v>6</v>
      </c>
      <c r="L531" s="22">
        <v>0</v>
      </c>
      <c r="M531" s="24">
        <v>21.99</v>
      </c>
      <c r="N531">
        <f ca="1">IF(LEFT(tblSales[[#This Row],[Category]],1)="A",RANDBETWEEN(1,4),RANDBETWEEN(2,7))</f>
        <v>4</v>
      </c>
      <c r="O531" s="24">
        <f>IF(COUNTIF($A$2:A531,A531)=1,SUMIFS(tblSales[Revenue],tblSales[Order ID],tblSales[[#This Row],[Order ID]]),"")</f>
        <v>21.99</v>
      </c>
      <c r="P531" t="str">
        <f>TEXT(tblSales[[#This Row],[Date]],"ddd")</f>
        <v>Fri</v>
      </c>
      <c r="Q531">
        <f>1/COUNTIF(tblSales[Order ID],tblSales[[#This Row],[Order ID]])</f>
        <v>1</v>
      </c>
    </row>
    <row r="532" spans="1:17" x14ac:dyDescent="0.25">
      <c r="A532">
        <v>202116</v>
      </c>
      <c r="B532" s="5">
        <v>45483</v>
      </c>
      <c r="C532">
        <v>106587</v>
      </c>
      <c r="D532">
        <v>100253</v>
      </c>
      <c r="E532" t="s">
        <v>98</v>
      </c>
      <c r="F532" t="s">
        <v>48</v>
      </c>
      <c r="G532">
        <v>1</v>
      </c>
      <c r="H532" s="22">
        <v>279</v>
      </c>
      <c r="I532" t="s">
        <v>93</v>
      </c>
      <c r="J532" t="s">
        <v>6</v>
      </c>
      <c r="K532" s="23" t="s">
        <v>6</v>
      </c>
      <c r="L532" s="22">
        <v>0</v>
      </c>
      <c r="M532" s="24">
        <v>279</v>
      </c>
      <c r="N532">
        <f ca="1">IF(LEFT(tblSales[[#This Row],[Category]],1)="A",RANDBETWEEN(1,4),RANDBETWEEN(2,7))</f>
        <v>4</v>
      </c>
      <c r="O532" s="24">
        <f>IF(COUNTIF($A$2:A532,A532)=1,SUMIFS(tblSales[Revenue],tblSales[Order ID],tblSales[[#This Row],[Order ID]]),"")</f>
        <v>297.99</v>
      </c>
      <c r="P532" t="str">
        <f>TEXT(tblSales[[#This Row],[Date]],"ddd")</f>
        <v>Wed</v>
      </c>
      <c r="Q532">
        <f>1/COUNTIF(tblSales[Order ID],tblSales[[#This Row],[Order ID]])</f>
        <v>0.5</v>
      </c>
    </row>
    <row r="533" spans="1:17" x14ac:dyDescent="0.25">
      <c r="A533">
        <v>202116</v>
      </c>
      <c r="B533" s="5">
        <v>45483</v>
      </c>
      <c r="C533">
        <v>106587</v>
      </c>
      <c r="D533">
        <v>200549</v>
      </c>
      <c r="E533" t="s">
        <v>95</v>
      </c>
      <c r="F533" t="s">
        <v>94</v>
      </c>
      <c r="G533">
        <v>1</v>
      </c>
      <c r="H533" s="22">
        <v>18.989999999999998</v>
      </c>
      <c r="I533" t="s">
        <v>93</v>
      </c>
      <c r="J533" t="s">
        <v>6</v>
      </c>
      <c r="K533" s="23" t="s">
        <v>6</v>
      </c>
      <c r="L533" s="22">
        <v>0</v>
      </c>
      <c r="M533" s="24">
        <v>18.989999999999998</v>
      </c>
      <c r="N533">
        <f ca="1">IF(LEFT(tblSales[[#This Row],[Category]],1)="A",RANDBETWEEN(1,4),RANDBETWEEN(2,7))</f>
        <v>1</v>
      </c>
      <c r="O533" s="24" t="str">
        <f>IF(COUNTIF($A$2:A533,A533)=1,SUMIFS(tblSales[Revenue],tblSales[Order ID],tblSales[[#This Row],[Order ID]]),"")</f>
        <v/>
      </c>
      <c r="P533" t="str">
        <f>TEXT(tblSales[[#This Row],[Date]],"ddd")</f>
        <v>Wed</v>
      </c>
      <c r="Q533">
        <f>1/COUNTIF(tblSales[Order ID],tblSales[[#This Row],[Order ID]])</f>
        <v>0.5</v>
      </c>
    </row>
    <row r="534" spans="1:17" x14ac:dyDescent="0.25">
      <c r="A534">
        <v>202117</v>
      </c>
      <c r="B534" s="5">
        <v>45490</v>
      </c>
      <c r="C534">
        <v>111590</v>
      </c>
      <c r="D534">
        <v>300191</v>
      </c>
      <c r="E534" t="s">
        <v>92</v>
      </c>
      <c r="F534" t="s">
        <v>103</v>
      </c>
      <c r="G534">
        <v>1</v>
      </c>
      <c r="H534" s="22">
        <v>21.99</v>
      </c>
      <c r="I534" t="s">
        <v>93</v>
      </c>
      <c r="J534" t="s">
        <v>6</v>
      </c>
      <c r="K534" s="23" t="s">
        <v>6</v>
      </c>
      <c r="L534" s="22">
        <v>0</v>
      </c>
      <c r="M534" s="24">
        <v>21.99</v>
      </c>
      <c r="N534">
        <f ca="1">IF(LEFT(tblSales[[#This Row],[Category]],1)="A",RANDBETWEEN(1,4),RANDBETWEEN(2,7))</f>
        <v>1</v>
      </c>
      <c r="O534" s="24">
        <f>IF(COUNTIF($A$2:A534,A534)=1,SUMIFS(tblSales[Revenue],tblSales[Order ID],tblSales[[#This Row],[Order ID]]),"")</f>
        <v>2303.87</v>
      </c>
      <c r="P534" t="str">
        <f>TEXT(tblSales[[#This Row],[Date]],"ddd")</f>
        <v>Wed</v>
      </c>
      <c r="Q534">
        <f>1/COUNTIF(tblSales[Order ID],tblSales[[#This Row],[Order ID]])</f>
        <v>0.16666666666666666</v>
      </c>
    </row>
    <row r="535" spans="1:17" x14ac:dyDescent="0.25">
      <c r="A535">
        <v>202117</v>
      </c>
      <c r="B535" s="5">
        <v>45490</v>
      </c>
      <c r="C535">
        <v>111590</v>
      </c>
      <c r="D535">
        <v>200549</v>
      </c>
      <c r="E535" t="s">
        <v>95</v>
      </c>
      <c r="F535" t="s">
        <v>94</v>
      </c>
      <c r="G535">
        <v>4</v>
      </c>
      <c r="H535" s="22">
        <v>18.989999999999998</v>
      </c>
      <c r="I535" t="s">
        <v>93</v>
      </c>
      <c r="J535" t="s">
        <v>6</v>
      </c>
      <c r="K535" s="23" t="s">
        <v>6</v>
      </c>
      <c r="L535" s="22">
        <v>0</v>
      </c>
      <c r="M535" s="24">
        <v>75.959999999999994</v>
      </c>
      <c r="N535">
        <f ca="1">IF(LEFT(tblSales[[#This Row],[Category]],1)="A",RANDBETWEEN(1,4),RANDBETWEEN(2,7))</f>
        <v>2</v>
      </c>
      <c r="O535" s="24" t="str">
        <f>IF(COUNTIF($A$2:A535,A535)=1,SUMIFS(tblSales[Revenue],tblSales[Order ID],tblSales[[#This Row],[Order ID]]),"")</f>
        <v/>
      </c>
      <c r="P535" t="str">
        <f>TEXT(tblSales[[#This Row],[Date]],"ddd")</f>
        <v>Wed</v>
      </c>
      <c r="Q535">
        <f>1/COUNTIF(tblSales[Order ID],tblSales[[#This Row],[Order ID]])</f>
        <v>0.16666666666666666</v>
      </c>
    </row>
    <row r="536" spans="1:17" x14ac:dyDescent="0.25">
      <c r="A536">
        <v>202117</v>
      </c>
      <c r="B536" s="5">
        <v>45490</v>
      </c>
      <c r="C536">
        <v>111590</v>
      </c>
      <c r="D536">
        <v>200556</v>
      </c>
      <c r="E536" t="s">
        <v>95</v>
      </c>
      <c r="F536" t="s">
        <v>96</v>
      </c>
      <c r="G536">
        <v>4</v>
      </c>
      <c r="H536" s="22">
        <v>64.989999999999995</v>
      </c>
      <c r="I536" t="s">
        <v>93</v>
      </c>
      <c r="J536" t="s">
        <v>6</v>
      </c>
      <c r="K536" s="23" t="s">
        <v>6</v>
      </c>
      <c r="L536" s="22">
        <v>0</v>
      </c>
      <c r="M536" s="24">
        <v>259.95999999999998</v>
      </c>
      <c r="N536">
        <f ca="1">IF(LEFT(tblSales[[#This Row],[Category]],1)="A",RANDBETWEEN(1,4),RANDBETWEEN(2,7))</f>
        <v>1</v>
      </c>
      <c r="O536" s="24" t="str">
        <f>IF(COUNTIF($A$2:A536,A536)=1,SUMIFS(tblSales[Revenue],tblSales[Order ID],tblSales[[#This Row],[Order ID]]),"")</f>
        <v/>
      </c>
      <c r="P536" t="str">
        <f>TEXT(tblSales[[#This Row],[Date]],"ddd")</f>
        <v>Wed</v>
      </c>
      <c r="Q536">
        <f>1/COUNTIF(tblSales[Order ID],tblSales[[#This Row],[Order ID]])</f>
        <v>0.16666666666666666</v>
      </c>
    </row>
    <row r="537" spans="1:17" x14ac:dyDescent="0.25">
      <c r="A537">
        <v>202117</v>
      </c>
      <c r="B537" s="5">
        <v>45490</v>
      </c>
      <c r="C537">
        <v>111590</v>
      </c>
      <c r="D537">
        <v>300185</v>
      </c>
      <c r="E537" t="s">
        <v>92</v>
      </c>
      <c r="F537" t="s">
        <v>101</v>
      </c>
      <c r="G537">
        <v>3</v>
      </c>
      <c r="H537" s="22">
        <v>29.99</v>
      </c>
      <c r="I537" t="s">
        <v>93</v>
      </c>
      <c r="J537" t="s">
        <v>6</v>
      </c>
      <c r="K537" s="23" t="s">
        <v>6</v>
      </c>
      <c r="L537" s="22">
        <v>0</v>
      </c>
      <c r="M537" s="24">
        <v>89.97</v>
      </c>
      <c r="N537">
        <f ca="1">IF(LEFT(tblSales[[#This Row],[Category]],1)="A",RANDBETWEEN(1,4),RANDBETWEEN(2,7))</f>
        <v>1</v>
      </c>
      <c r="O537" s="24" t="str">
        <f>IF(COUNTIF($A$2:A537,A537)=1,SUMIFS(tblSales[Revenue],tblSales[Order ID],tblSales[[#This Row],[Order ID]]),"")</f>
        <v/>
      </c>
      <c r="P537" t="str">
        <f>TEXT(tblSales[[#This Row],[Date]],"ddd")</f>
        <v>Wed</v>
      </c>
      <c r="Q537">
        <f>1/COUNTIF(tblSales[Order ID],tblSales[[#This Row],[Order ID]])</f>
        <v>0.16666666666666666</v>
      </c>
    </row>
    <row r="538" spans="1:17" x14ac:dyDescent="0.25">
      <c r="A538">
        <v>202117</v>
      </c>
      <c r="B538" s="5">
        <v>45490</v>
      </c>
      <c r="C538">
        <v>111590</v>
      </c>
      <c r="D538">
        <v>200559</v>
      </c>
      <c r="E538" t="s">
        <v>95</v>
      </c>
      <c r="F538" t="s">
        <v>97</v>
      </c>
      <c r="G538">
        <v>1</v>
      </c>
      <c r="H538" s="22">
        <v>59.99</v>
      </c>
      <c r="I538" t="s">
        <v>93</v>
      </c>
      <c r="J538" t="s">
        <v>6</v>
      </c>
      <c r="K538" s="23" t="s">
        <v>6</v>
      </c>
      <c r="L538" s="22">
        <v>0</v>
      </c>
      <c r="M538" s="24">
        <v>59.99</v>
      </c>
      <c r="N538">
        <f ca="1">IF(LEFT(tblSales[[#This Row],[Category]],1)="A",RANDBETWEEN(1,4),RANDBETWEEN(2,7))</f>
        <v>2</v>
      </c>
      <c r="O538" s="24" t="str">
        <f>IF(COUNTIF($A$2:A538,A538)=1,SUMIFS(tblSales[Revenue],tblSales[Order ID],tblSales[[#This Row],[Order ID]]),"")</f>
        <v/>
      </c>
      <c r="P538" t="str">
        <f>TEXT(tblSales[[#This Row],[Date]],"ddd")</f>
        <v>Wed</v>
      </c>
      <c r="Q538">
        <f>1/COUNTIF(tblSales[Order ID],tblSales[[#This Row],[Order ID]])</f>
        <v>0.16666666666666666</v>
      </c>
    </row>
    <row r="539" spans="1:17" x14ac:dyDescent="0.25">
      <c r="A539">
        <v>202117</v>
      </c>
      <c r="B539" s="5">
        <v>45490</v>
      </c>
      <c r="C539">
        <v>111590</v>
      </c>
      <c r="D539">
        <v>100252</v>
      </c>
      <c r="E539" t="s">
        <v>98</v>
      </c>
      <c r="F539" t="s">
        <v>33</v>
      </c>
      <c r="G539">
        <v>4</v>
      </c>
      <c r="H539" s="22">
        <v>449</v>
      </c>
      <c r="I539" t="s">
        <v>93</v>
      </c>
      <c r="J539" t="s">
        <v>6</v>
      </c>
      <c r="K539" s="23" t="s">
        <v>6</v>
      </c>
      <c r="L539" s="22">
        <v>0</v>
      </c>
      <c r="M539" s="24">
        <v>1796</v>
      </c>
      <c r="N539">
        <f ca="1">IF(LEFT(tblSales[[#This Row],[Category]],1)="A",RANDBETWEEN(1,4),RANDBETWEEN(2,7))</f>
        <v>4</v>
      </c>
      <c r="O539" s="24" t="str">
        <f>IF(COUNTIF($A$2:A539,A539)=1,SUMIFS(tblSales[Revenue],tblSales[Order ID],tblSales[[#This Row],[Order ID]]),"")</f>
        <v/>
      </c>
      <c r="P539" t="str">
        <f>TEXT(tblSales[[#This Row],[Date]],"ddd")</f>
        <v>Wed</v>
      </c>
      <c r="Q539">
        <f>1/COUNTIF(tblSales[Order ID],tblSales[[#This Row],[Order ID]])</f>
        <v>0.16666666666666666</v>
      </c>
    </row>
    <row r="540" spans="1:17" x14ac:dyDescent="0.25">
      <c r="A540">
        <v>202118</v>
      </c>
      <c r="B540" s="5">
        <v>45494</v>
      </c>
      <c r="C540">
        <v>104777</v>
      </c>
      <c r="D540">
        <v>200559</v>
      </c>
      <c r="E540" t="s">
        <v>95</v>
      </c>
      <c r="F540" t="s">
        <v>97</v>
      </c>
      <c r="G540">
        <v>4</v>
      </c>
      <c r="H540" s="22">
        <v>59.99</v>
      </c>
      <c r="I540" t="s">
        <v>93</v>
      </c>
      <c r="J540" t="s">
        <v>6</v>
      </c>
      <c r="K540" s="23" t="s">
        <v>6</v>
      </c>
      <c r="L540" s="22">
        <v>0</v>
      </c>
      <c r="M540" s="24">
        <v>239.96</v>
      </c>
      <c r="N540">
        <f ca="1">IF(LEFT(tblSales[[#This Row],[Category]],1)="A",RANDBETWEEN(1,4),RANDBETWEEN(2,7))</f>
        <v>1</v>
      </c>
      <c r="O540" s="24">
        <f>IF(COUNTIF($A$2:A540,A540)=1,SUMIFS(tblSales[Revenue],tblSales[Order ID],tblSales[[#This Row],[Order ID]]),"")</f>
        <v>239.96</v>
      </c>
      <c r="P540" t="str">
        <f>TEXT(tblSales[[#This Row],[Date]],"ddd")</f>
        <v>Sun</v>
      </c>
      <c r="Q540">
        <f>1/COUNTIF(tblSales[Order ID],tblSales[[#This Row],[Order ID]])</f>
        <v>1</v>
      </c>
    </row>
    <row r="541" spans="1:17" x14ac:dyDescent="0.25">
      <c r="A541">
        <v>202119</v>
      </c>
      <c r="B541" s="5">
        <v>45486</v>
      </c>
      <c r="C541">
        <v>114792</v>
      </c>
      <c r="D541">
        <v>300189</v>
      </c>
      <c r="E541" t="s">
        <v>92</v>
      </c>
      <c r="F541" t="s">
        <v>102</v>
      </c>
      <c r="G541">
        <v>1</v>
      </c>
      <c r="H541" s="22">
        <v>24.99</v>
      </c>
      <c r="I541" t="s">
        <v>18</v>
      </c>
      <c r="J541" t="s">
        <v>116</v>
      </c>
      <c r="K541" s="23">
        <v>0.1</v>
      </c>
      <c r="L541" s="22">
        <v>2.4990000000000001</v>
      </c>
      <c r="M541" s="24">
        <v>22.491</v>
      </c>
      <c r="N541">
        <f ca="1">IF(LEFT(tblSales[[#This Row],[Category]],1)="A",RANDBETWEEN(1,4),RANDBETWEEN(2,7))</f>
        <v>3</v>
      </c>
      <c r="O541" s="24">
        <f>IF(COUNTIF($A$2:A541,A541)=1,SUMIFS(tblSales[Revenue],tblSales[Order ID],tblSales[[#This Row],[Order ID]]),"")</f>
        <v>22.491</v>
      </c>
      <c r="P541" t="str">
        <f>TEXT(tblSales[[#This Row],[Date]],"ddd")</f>
        <v>Sat</v>
      </c>
      <c r="Q541">
        <f>1/COUNTIF(tblSales[Order ID],tblSales[[#This Row],[Order ID]])</f>
        <v>1</v>
      </c>
    </row>
    <row r="542" spans="1:17" x14ac:dyDescent="0.25">
      <c r="A542">
        <v>202120</v>
      </c>
      <c r="B542" s="5">
        <v>45491</v>
      </c>
      <c r="C542">
        <v>112659</v>
      </c>
      <c r="D542">
        <v>300185</v>
      </c>
      <c r="E542" t="s">
        <v>92</v>
      </c>
      <c r="F542" t="s">
        <v>101</v>
      </c>
      <c r="G542">
        <v>1</v>
      </c>
      <c r="H542" s="22">
        <v>29.99</v>
      </c>
      <c r="I542" t="s">
        <v>18</v>
      </c>
      <c r="J542" t="s">
        <v>104</v>
      </c>
      <c r="K542" s="23">
        <v>0.15</v>
      </c>
      <c r="L542" s="22">
        <v>4.4984999999999999</v>
      </c>
      <c r="M542" s="24">
        <v>25.491499999999998</v>
      </c>
      <c r="N542">
        <f ca="1">IF(LEFT(tblSales[[#This Row],[Category]],1)="A",RANDBETWEEN(1,4),RANDBETWEEN(2,7))</f>
        <v>4</v>
      </c>
      <c r="O542" s="24">
        <f>IF(COUNTIF($A$2:A542,A542)=1,SUMIFS(tblSales[Revenue],tblSales[Order ID],tblSales[[#This Row],[Order ID]]),"")</f>
        <v>25.491499999999998</v>
      </c>
      <c r="P542" t="str">
        <f>TEXT(tblSales[[#This Row],[Date]],"ddd")</f>
        <v>Thu</v>
      </c>
      <c r="Q542">
        <f>1/COUNTIF(tblSales[Order ID],tblSales[[#This Row],[Order ID]])</f>
        <v>1</v>
      </c>
    </row>
    <row r="543" spans="1:17" x14ac:dyDescent="0.25">
      <c r="A543">
        <v>202121</v>
      </c>
      <c r="B543" s="5">
        <v>45486</v>
      </c>
      <c r="C543">
        <v>130926</v>
      </c>
      <c r="D543">
        <v>100252</v>
      </c>
      <c r="E543" t="s">
        <v>98</v>
      </c>
      <c r="F543" t="s">
        <v>33</v>
      </c>
      <c r="G543">
        <v>1</v>
      </c>
      <c r="H543" s="22">
        <v>449</v>
      </c>
      <c r="I543" t="s">
        <v>93</v>
      </c>
      <c r="J543" t="s">
        <v>6</v>
      </c>
      <c r="K543" s="23" t="s">
        <v>6</v>
      </c>
      <c r="L543" s="22">
        <v>0</v>
      </c>
      <c r="M543" s="24">
        <v>449</v>
      </c>
      <c r="N543">
        <f ca="1">IF(LEFT(tblSales[[#This Row],[Category]],1)="A",RANDBETWEEN(1,4),RANDBETWEEN(2,7))</f>
        <v>3</v>
      </c>
      <c r="O543" s="24">
        <f>IF(COUNTIF($A$2:A543,A543)=1,SUMIFS(tblSales[Revenue],tblSales[Order ID],tblSales[[#This Row],[Order ID]]),"")</f>
        <v>836.97</v>
      </c>
      <c r="P543" t="str">
        <f>TEXT(tblSales[[#This Row],[Date]],"ddd")</f>
        <v>Sat</v>
      </c>
      <c r="Q543">
        <f>1/COUNTIF(tblSales[Order ID],tblSales[[#This Row],[Order ID]])</f>
        <v>0.2</v>
      </c>
    </row>
    <row r="544" spans="1:17" x14ac:dyDescent="0.25">
      <c r="A544">
        <v>202121</v>
      </c>
      <c r="B544" s="5">
        <v>45486</v>
      </c>
      <c r="C544">
        <v>130926</v>
      </c>
      <c r="D544">
        <v>200556</v>
      </c>
      <c r="E544" t="s">
        <v>95</v>
      </c>
      <c r="F544" t="s">
        <v>96</v>
      </c>
      <c r="G544">
        <v>1</v>
      </c>
      <c r="H544" s="22">
        <v>64.989999999999995</v>
      </c>
      <c r="I544" t="s">
        <v>93</v>
      </c>
      <c r="J544" t="s">
        <v>6</v>
      </c>
      <c r="K544" s="23" t="s">
        <v>6</v>
      </c>
      <c r="L544" s="22">
        <v>0</v>
      </c>
      <c r="M544" s="24">
        <v>64.989999999999995</v>
      </c>
      <c r="N544">
        <f ca="1">IF(LEFT(tblSales[[#This Row],[Category]],1)="A",RANDBETWEEN(1,4),RANDBETWEEN(2,7))</f>
        <v>2</v>
      </c>
      <c r="O544" s="24" t="str">
        <f>IF(COUNTIF($A$2:A544,A544)=1,SUMIFS(tblSales[Revenue],tblSales[Order ID],tblSales[[#This Row],[Order ID]]),"")</f>
        <v/>
      </c>
      <c r="P544" t="str">
        <f>TEXT(tblSales[[#This Row],[Date]],"ddd")</f>
        <v>Sat</v>
      </c>
      <c r="Q544">
        <f>1/COUNTIF(tblSales[Order ID],tblSales[[#This Row],[Order ID]])</f>
        <v>0.2</v>
      </c>
    </row>
    <row r="545" spans="1:17" x14ac:dyDescent="0.25">
      <c r="A545">
        <v>202121</v>
      </c>
      <c r="B545" s="5">
        <v>45486</v>
      </c>
      <c r="C545">
        <v>130926</v>
      </c>
      <c r="D545">
        <v>300191</v>
      </c>
      <c r="E545" t="s">
        <v>92</v>
      </c>
      <c r="F545" t="s">
        <v>103</v>
      </c>
      <c r="G545">
        <v>1</v>
      </c>
      <c r="H545" s="22">
        <v>21.99</v>
      </c>
      <c r="I545" t="s">
        <v>93</v>
      </c>
      <c r="J545" t="s">
        <v>6</v>
      </c>
      <c r="K545" s="23" t="s">
        <v>6</v>
      </c>
      <c r="L545" s="22">
        <v>0</v>
      </c>
      <c r="M545" s="24">
        <v>21.99</v>
      </c>
      <c r="N545">
        <f ca="1">IF(LEFT(tblSales[[#This Row],[Category]],1)="A",RANDBETWEEN(1,4),RANDBETWEEN(2,7))</f>
        <v>4</v>
      </c>
      <c r="O545" s="24" t="str">
        <f>IF(COUNTIF($A$2:A545,A545)=1,SUMIFS(tblSales[Revenue],tblSales[Order ID],tblSales[[#This Row],[Order ID]]),"")</f>
        <v/>
      </c>
      <c r="P545" t="str">
        <f>TEXT(tblSales[[#This Row],[Date]],"ddd")</f>
        <v>Sat</v>
      </c>
      <c r="Q545">
        <f>1/COUNTIF(tblSales[Order ID],tblSales[[#This Row],[Order ID]])</f>
        <v>0.2</v>
      </c>
    </row>
    <row r="546" spans="1:17" x14ac:dyDescent="0.25">
      <c r="A546">
        <v>202121</v>
      </c>
      <c r="B546" s="5">
        <v>45486</v>
      </c>
      <c r="C546">
        <v>130926</v>
      </c>
      <c r="D546">
        <v>100253</v>
      </c>
      <c r="E546" t="s">
        <v>98</v>
      </c>
      <c r="F546" t="s">
        <v>48</v>
      </c>
      <c r="G546">
        <v>1</v>
      </c>
      <c r="H546" s="22">
        <v>279</v>
      </c>
      <c r="I546" t="s">
        <v>93</v>
      </c>
      <c r="J546" t="s">
        <v>6</v>
      </c>
      <c r="K546" s="23" t="s">
        <v>6</v>
      </c>
      <c r="L546" s="22">
        <v>0</v>
      </c>
      <c r="M546" s="24">
        <v>279</v>
      </c>
      <c r="N546">
        <f ca="1">IF(LEFT(tblSales[[#This Row],[Category]],1)="A",RANDBETWEEN(1,4),RANDBETWEEN(2,7))</f>
        <v>5</v>
      </c>
      <c r="O546" s="24" t="str">
        <f>IF(COUNTIF($A$2:A546,A546)=1,SUMIFS(tblSales[Revenue],tblSales[Order ID],tblSales[[#This Row],[Order ID]]),"")</f>
        <v/>
      </c>
      <c r="P546" t="str">
        <f>TEXT(tblSales[[#This Row],[Date]],"ddd")</f>
        <v>Sat</v>
      </c>
      <c r="Q546">
        <f>1/COUNTIF(tblSales[Order ID],tblSales[[#This Row],[Order ID]])</f>
        <v>0.2</v>
      </c>
    </row>
    <row r="547" spans="1:17" x14ac:dyDescent="0.25">
      <c r="A547">
        <v>202121</v>
      </c>
      <c r="B547" s="5">
        <v>45486</v>
      </c>
      <c r="C547">
        <v>130926</v>
      </c>
      <c r="D547">
        <v>300191</v>
      </c>
      <c r="E547" t="s">
        <v>92</v>
      </c>
      <c r="F547" t="s">
        <v>103</v>
      </c>
      <c r="G547">
        <v>1</v>
      </c>
      <c r="H547" s="22">
        <v>21.99</v>
      </c>
      <c r="I547" t="s">
        <v>93</v>
      </c>
      <c r="J547" t="s">
        <v>6</v>
      </c>
      <c r="K547" s="23" t="s">
        <v>6</v>
      </c>
      <c r="L547" s="22">
        <v>0</v>
      </c>
      <c r="M547" s="24">
        <v>21.99</v>
      </c>
      <c r="N547">
        <f ca="1">IF(LEFT(tblSales[[#This Row],[Category]],1)="A",RANDBETWEEN(1,4),RANDBETWEEN(2,7))</f>
        <v>4</v>
      </c>
      <c r="O547" s="24" t="str">
        <f>IF(COUNTIF($A$2:A547,A547)=1,SUMIFS(tblSales[Revenue],tblSales[Order ID],tblSales[[#This Row],[Order ID]]),"")</f>
        <v/>
      </c>
      <c r="P547" t="str">
        <f>TEXT(tblSales[[#This Row],[Date]],"ddd")</f>
        <v>Sat</v>
      </c>
      <c r="Q547">
        <f>1/COUNTIF(tblSales[Order ID],tblSales[[#This Row],[Order ID]])</f>
        <v>0.2</v>
      </c>
    </row>
    <row r="548" spans="1:17" x14ac:dyDescent="0.25">
      <c r="A548">
        <v>202122</v>
      </c>
      <c r="B548" s="5">
        <v>45493</v>
      </c>
      <c r="C548">
        <v>126862</v>
      </c>
      <c r="D548">
        <v>300191</v>
      </c>
      <c r="E548" t="s">
        <v>92</v>
      </c>
      <c r="F548" t="s">
        <v>103</v>
      </c>
      <c r="G548">
        <v>1</v>
      </c>
      <c r="H548" s="22">
        <v>21.99</v>
      </c>
      <c r="I548" t="s">
        <v>93</v>
      </c>
      <c r="J548" t="s">
        <v>6</v>
      </c>
      <c r="K548" s="23" t="s">
        <v>6</v>
      </c>
      <c r="L548" s="22">
        <v>0</v>
      </c>
      <c r="M548" s="24">
        <v>21.99</v>
      </c>
      <c r="N548">
        <f ca="1">IF(LEFT(tblSales[[#This Row],[Category]],1)="A",RANDBETWEEN(1,4),RANDBETWEEN(2,7))</f>
        <v>2</v>
      </c>
      <c r="O548" s="24">
        <f>IF(COUNTIF($A$2:A548,A548)=1,SUMIFS(tblSales[Revenue],tblSales[Order ID],tblSales[[#This Row],[Order ID]]),"")</f>
        <v>1753.98</v>
      </c>
      <c r="P548" t="str">
        <f>TEXT(tblSales[[#This Row],[Date]],"ddd")</f>
        <v>Sat</v>
      </c>
      <c r="Q548">
        <f>1/COUNTIF(tblSales[Order ID],tblSales[[#This Row],[Order ID]])</f>
        <v>0.25</v>
      </c>
    </row>
    <row r="549" spans="1:17" x14ac:dyDescent="0.25">
      <c r="A549">
        <v>202122</v>
      </c>
      <c r="B549" s="5">
        <v>45493</v>
      </c>
      <c r="C549">
        <v>126862</v>
      </c>
      <c r="D549">
        <v>100255</v>
      </c>
      <c r="E549" t="s">
        <v>98</v>
      </c>
      <c r="F549" t="s">
        <v>39</v>
      </c>
      <c r="G549">
        <v>1</v>
      </c>
      <c r="H549" s="22">
        <v>1299</v>
      </c>
      <c r="I549" t="s">
        <v>93</v>
      </c>
      <c r="J549" t="s">
        <v>6</v>
      </c>
      <c r="K549" s="23" t="s">
        <v>6</v>
      </c>
      <c r="L549" s="22">
        <v>0</v>
      </c>
      <c r="M549" s="24">
        <v>1299</v>
      </c>
      <c r="N549">
        <f ca="1">IF(LEFT(tblSales[[#This Row],[Category]],1)="A",RANDBETWEEN(1,4),RANDBETWEEN(2,7))</f>
        <v>4</v>
      </c>
      <c r="O549" s="24" t="str">
        <f>IF(COUNTIF($A$2:A549,A549)=1,SUMIFS(tblSales[Revenue],tblSales[Order ID],tblSales[[#This Row],[Order ID]]),"")</f>
        <v/>
      </c>
      <c r="P549" t="str">
        <f>TEXT(tblSales[[#This Row],[Date]],"ddd")</f>
        <v>Sat</v>
      </c>
      <c r="Q549">
        <f>1/COUNTIF(tblSales[Order ID],tblSales[[#This Row],[Order ID]])</f>
        <v>0.25</v>
      </c>
    </row>
    <row r="550" spans="1:17" x14ac:dyDescent="0.25">
      <c r="A550">
        <v>202122</v>
      </c>
      <c r="B550" s="5">
        <v>45493</v>
      </c>
      <c r="C550">
        <v>126862</v>
      </c>
      <c r="D550">
        <v>300187</v>
      </c>
      <c r="E550" t="s">
        <v>92</v>
      </c>
      <c r="F550" t="s">
        <v>110</v>
      </c>
      <c r="G550">
        <v>1</v>
      </c>
      <c r="H550" s="22">
        <v>54.99</v>
      </c>
      <c r="I550" t="s">
        <v>93</v>
      </c>
      <c r="J550" t="s">
        <v>6</v>
      </c>
      <c r="K550" s="23" t="s">
        <v>6</v>
      </c>
      <c r="L550" s="22">
        <v>0</v>
      </c>
      <c r="M550" s="24">
        <v>54.99</v>
      </c>
      <c r="N550">
        <f ca="1">IF(LEFT(tblSales[[#This Row],[Category]],1)="A",RANDBETWEEN(1,4),RANDBETWEEN(2,7))</f>
        <v>4</v>
      </c>
      <c r="O550" s="24" t="str">
        <f>IF(COUNTIF($A$2:A550,A550)=1,SUMIFS(tblSales[Revenue],tblSales[Order ID],tblSales[[#This Row],[Order ID]]),"")</f>
        <v/>
      </c>
      <c r="P550" t="str">
        <f>TEXT(tblSales[[#This Row],[Date]],"ddd")</f>
        <v>Sat</v>
      </c>
      <c r="Q550">
        <f>1/COUNTIF(tblSales[Order ID],tblSales[[#This Row],[Order ID]])</f>
        <v>0.25</v>
      </c>
    </row>
    <row r="551" spans="1:17" x14ac:dyDescent="0.25">
      <c r="A551">
        <v>202122</v>
      </c>
      <c r="B551" s="5">
        <v>45493</v>
      </c>
      <c r="C551">
        <v>126862</v>
      </c>
      <c r="D551">
        <v>100250</v>
      </c>
      <c r="E551" t="s">
        <v>98</v>
      </c>
      <c r="F551" t="s">
        <v>51</v>
      </c>
      <c r="G551">
        <v>2</v>
      </c>
      <c r="H551" s="22">
        <v>189</v>
      </c>
      <c r="I551" t="s">
        <v>93</v>
      </c>
      <c r="J551" t="s">
        <v>6</v>
      </c>
      <c r="K551" s="23" t="s">
        <v>6</v>
      </c>
      <c r="L551" s="22">
        <v>0</v>
      </c>
      <c r="M551" s="24">
        <v>378</v>
      </c>
      <c r="N551">
        <f ca="1">IF(LEFT(tblSales[[#This Row],[Category]],1)="A",RANDBETWEEN(1,4),RANDBETWEEN(2,7))</f>
        <v>5</v>
      </c>
      <c r="O551" s="24" t="str">
        <f>IF(COUNTIF($A$2:A551,A551)=1,SUMIFS(tblSales[Revenue],tblSales[Order ID],tblSales[[#This Row],[Order ID]]),"")</f>
        <v/>
      </c>
      <c r="P551" t="str">
        <f>TEXT(tblSales[[#This Row],[Date]],"ddd")</f>
        <v>Sat</v>
      </c>
      <c r="Q551">
        <f>1/COUNTIF(tblSales[Order ID],tblSales[[#This Row],[Order ID]])</f>
        <v>0.25</v>
      </c>
    </row>
    <row r="552" spans="1:17" x14ac:dyDescent="0.25">
      <c r="A552">
        <v>202123</v>
      </c>
      <c r="B552" s="5">
        <v>45493</v>
      </c>
      <c r="C552">
        <v>106824</v>
      </c>
      <c r="D552">
        <v>100250</v>
      </c>
      <c r="E552" t="s">
        <v>98</v>
      </c>
      <c r="F552" t="s">
        <v>51</v>
      </c>
      <c r="G552">
        <v>1</v>
      </c>
      <c r="H552" s="22">
        <v>189</v>
      </c>
      <c r="I552" t="s">
        <v>18</v>
      </c>
      <c r="J552" t="s">
        <v>99</v>
      </c>
      <c r="K552" s="23">
        <v>0.1</v>
      </c>
      <c r="L552" s="22">
        <v>18.900000000000002</v>
      </c>
      <c r="M552" s="24">
        <v>170.1</v>
      </c>
      <c r="N552">
        <f ca="1">IF(LEFT(tblSales[[#This Row],[Category]],1)="A",RANDBETWEEN(1,4),RANDBETWEEN(2,7))</f>
        <v>3</v>
      </c>
      <c r="O552" s="24">
        <f>IF(COUNTIF($A$2:A552,A552)=1,SUMIFS(tblSales[Revenue],tblSales[Order ID],tblSales[[#This Row],[Order ID]]),"")</f>
        <v>1608.3</v>
      </c>
      <c r="P552" t="str">
        <f>TEXT(tblSales[[#This Row],[Date]],"ddd")</f>
        <v>Sat</v>
      </c>
      <c r="Q552">
        <f>1/COUNTIF(tblSales[Order ID],tblSales[[#This Row],[Order ID]])</f>
        <v>0.5</v>
      </c>
    </row>
    <row r="553" spans="1:17" x14ac:dyDescent="0.25">
      <c r="A553">
        <v>202123</v>
      </c>
      <c r="B553" s="5">
        <v>45493</v>
      </c>
      <c r="C553">
        <v>106824</v>
      </c>
      <c r="D553">
        <v>100254</v>
      </c>
      <c r="E553" t="s">
        <v>98</v>
      </c>
      <c r="F553" t="s">
        <v>35</v>
      </c>
      <c r="G553">
        <v>2</v>
      </c>
      <c r="H553" s="22">
        <v>799</v>
      </c>
      <c r="I553" t="s">
        <v>18</v>
      </c>
      <c r="J553" t="s">
        <v>99</v>
      </c>
      <c r="K553" s="23">
        <v>0.1</v>
      </c>
      <c r="L553" s="22">
        <v>159.80000000000001</v>
      </c>
      <c r="M553" s="24">
        <v>1438.2</v>
      </c>
      <c r="N553">
        <f ca="1">IF(LEFT(tblSales[[#This Row],[Category]],1)="A",RANDBETWEEN(1,4),RANDBETWEEN(2,7))</f>
        <v>7</v>
      </c>
      <c r="O553" s="24" t="str">
        <f>IF(COUNTIF($A$2:A553,A553)=1,SUMIFS(tblSales[Revenue],tblSales[Order ID],tblSales[[#This Row],[Order ID]]),"")</f>
        <v/>
      </c>
      <c r="P553" t="str">
        <f>TEXT(tblSales[[#This Row],[Date]],"ddd")</f>
        <v>Sat</v>
      </c>
      <c r="Q553">
        <f>1/COUNTIF(tblSales[Order ID],tblSales[[#This Row],[Order ID]])</f>
        <v>0.5</v>
      </c>
    </row>
    <row r="554" spans="1:17" x14ac:dyDescent="0.25">
      <c r="A554">
        <v>202124</v>
      </c>
      <c r="B554" s="5">
        <v>45493</v>
      </c>
      <c r="C554">
        <v>128966</v>
      </c>
      <c r="D554">
        <v>300185</v>
      </c>
      <c r="E554" t="s">
        <v>92</v>
      </c>
      <c r="F554" t="s">
        <v>101</v>
      </c>
      <c r="G554">
        <v>3</v>
      </c>
      <c r="H554" s="22">
        <v>29.99</v>
      </c>
      <c r="I554" t="s">
        <v>18</v>
      </c>
      <c r="J554" t="s">
        <v>116</v>
      </c>
      <c r="K554" s="23">
        <v>0.1</v>
      </c>
      <c r="L554" s="22">
        <v>8.9969999999999999</v>
      </c>
      <c r="M554" s="24">
        <v>80.972999999999999</v>
      </c>
      <c r="N554">
        <f ca="1">IF(LEFT(tblSales[[#This Row],[Category]],1)="A",RANDBETWEEN(1,4),RANDBETWEEN(2,7))</f>
        <v>4</v>
      </c>
      <c r="O554" s="24">
        <f>IF(COUNTIF($A$2:A554,A554)=1,SUMIFS(tblSales[Revenue],tblSales[Order ID],tblSales[[#This Row],[Order ID]]),"")</f>
        <v>80.972999999999999</v>
      </c>
      <c r="P554" t="str">
        <f>TEXT(tblSales[[#This Row],[Date]],"ddd")</f>
        <v>Sat</v>
      </c>
      <c r="Q554">
        <f>1/COUNTIF(tblSales[Order ID],tblSales[[#This Row],[Order ID]])</f>
        <v>1</v>
      </c>
    </row>
    <row r="555" spans="1:17" x14ac:dyDescent="0.25">
      <c r="A555">
        <v>202125</v>
      </c>
      <c r="B555" s="5">
        <v>45492</v>
      </c>
      <c r="C555">
        <v>121212</v>
      </c>
      <c r="D555">
        <v>100252</v>
      </c>
      <c r="E555" t="s">
        <v>98</v>
      </c>
      <c r="F555" t="s">
        <v>33</v>
      </c>
      <c r="G555">
        <v>1</v>
      </c>
      <c r="H555" s="22">
        <v>449</v>
      </c>
      <c r="I555" t="s">
        <v>18</v>
      </c>
      <c r="J555" t="s">
        <v>104</v>
      </c>
      <c r="K555" s="23">
        <v>0.15</v>
      </c>
      <c r="L555" s="22">
        <v>67.349999999999994</v>
      </c>
      <c r="M555" s="24">
        <v>381.65</v>
      </c>
      <c r="N555">
        <f ca="1">IF(LEFT(tblSales[[#This Row],[Category]],1)="A",RANDBETWEEN(1,4),RANDBETWEEN(2,7))</f>
        <v>5</v>
      </c>
      <c r="O555" s="24">
        <f>IF(COUNTIF($A$2:A555,A555)=1,SUMIFS(tblSales[Revenue],tblSales[Order ID],tblSales[[#This Row],[Order ID]]),"")</f>
        <v>585.61599999999999</v>
      </c>
      <c r="P555" t="str">
        <f>TEXT(tblSales[[#This Row],[Date]],"ddd")</f>
        <v>Fri</v>
      </c>
      <c r="Q555">
        <f>1/COUNTIF(tblSales[Order ID],tblSales[[#This Row],[Order ID]])</f>
        <v>0.5</v>
      </c>
    </row>
    <row r="556" spans="1:17" x14ac:dyDescent="0.25">
      <c r="A556">
        <v>202125</v>
      </c>
      <c r="B556" s="5">
        <v>45492</v>
      </c>
      <c r="C556">
        <v>121212</v>
      </c>
      <c r="D556">
        <v>200559</v>
      </c>
      <c r="E556" t="s">
        <v>95</v>
      </c>
      <c r="F556" t="s">
        <v>97</v>
      </c>
      <c r="G556">
        <v>4</v>
      </c>
      <c r="H556" s="22">
        <v>59.99</v>
      </c>
      <c r="I556" t="s">
        <v>18</v>
      </c>
      <c r="J556" t="s">
        <v>104</v>
      </c>
      <c r="K556" s="23">
        <v>0.15</v>
      </c>
      <c r="L556" s="22">
        <v>35.994</v>
      </c>
      <c r="M556" s="24">
        <v>203.96600000000001</v>
      </c>
      <c r="N556">
        <f ca="1">IF(LEFT(tblSales[[#This Row],[Category]],1)="A",RANDBETWEEN(1,4),RANDBETWEEN(2,7))</f>
        <v>2</v>
      </c>
      <c r="O556" s="24" t="str">
        <f>IF(COUNTIF($A$2:A556,A556)=1,SUMIFS(tblSales[Revenue],tblSales[Order ID],tblSales[[#This Row],[Order ID]]),"")</f>
        <v/>
      </c>
      <c r="P556" t="str">
        <f>TEXT(tblSales[[#This Row],[Date]],"ddd")</f>
        <v>Fri</v>
      </c>
      <c r="Q556">
        <f>1/COUNTIF(tblSales[Order ID],tblSales[[#This Row],[Order ID]])</f>
        <v>0.5</v>
      </c>
    </row>
    <row r="557" spans="1:17" x14ac:dyDescent="0.25">
      <c r="A557">
        <v>202126</v>
      </c>
      <c r="B557" s="5">
        <v>45483</v>
      </c>
      <c r="C557">
        <v>108529</v>
      </c>
      <c r="D557">
        <v>200558</v>
      </c>
      <c r="E557" t="s">
        <v>95</v>
      </c>
      <c r="F557" t="s">
        <v>105</v>
      </c>
      <c r="G557">
        <v>4</v>
      </c>
      <c r="H557" s="22">
        <v>18.989999999999998</v>
      </c>
      <c r="I557" t="s">
        <v>93</v>
      </c>
      <c r="J557" t="s">
        <v>6</v>
      </c>
      <c r="K557" s="23" t="s">
        <v>6</v>
      </c>
      <c r="L557" s="22">
        <v>0</v>
      </c>
      <c r="M557" s="24">
        <v>75.959999999999994</v>
      </c>
      <c r="N557">
        <f ca="1">IF(LEFT(tblSales[[#This Row],[Category]],1)="A",RANDBETWEEN(1,4),RANDBETWEEN(2,7))</f>
        <v>2</v>
      </c>
      <c r="O557" s="24">
        <f>IF(COUNTIF($A$2:A557,A557)=1,SUMIFS(tblSales[Revenue],tblSales[Order ID],tblSales[[#This Row],[Order ID]]),"")</f>
        <v>460.9</v>
      </c>
      <c r="P557" t="str">
        <f>TEXT(tblSales[[#This Row],[Date]],"ddd")</f>
        <v>Wed</v>
      </c>
      <c r="Q557">
        <f>1/COUNTIF(tblSales[Order ID],tblSales[[#This Row],[Order ID]])</f>
        <v>0.33333333333333331</v>
      </c>
    </row>
    <row r="558" spans="1:17" x14ac:dyDescent="0.25">
      <c r="A558">
        <v>202126</v>
      </c>
      <c r="B558" s="5">
        <v>45483</v>
      </c>
      <c r="C558">
        <v>108529</v>
      </c>
      <c r="D558">
        <v>300188</v>
      </c>
      <c r="E558" t="s">
        <v>92</v>
      </c>
      <c r="F558" t="s">
        <v>112</v>
      </c>
      <c r="G558">
        <v>5</v>
      </c>
      <c r="H558" s="22">
        <v>64.989999999999995</v>
      </c>
      <c r="I558" t="s">
        <v>93</v>
      </c>
      <c r="J558" t="s">
        <v>6</v>
      </c>
      <c r="K558" s="23" t="s">
        <v>6</v>
      </c>
      <c r="L558" s="22">
        <v>0</v>
      </c>
      <c r="M558" s="24">
        <v>324.95</v>
      </c>
      <c r="N558">
        <f ca="1">IF(LEFT(tblSales[[#This Row],[Category]],1)="A",RANDBETWEEN(1,4),RANDBETWEEN(2,7))</f>
        <v>2</v>
      </c>
      <c r="O558" s="24" t="str">
        <f>IF(COUNTIF($A$2:A558,A558)=1,SUMIFS(tblSales[Revenue],tblSales[Order ID],tblSales[[#This Row],[Order ID]]),"")</f>
        <v/>
      </c>
      <c r="P558" t="str">
        <f>TEXT(tblSales[[#This Row],[Date]],"ddd")</f>
        <v>Wed</v>
      </c>
      <c r="Q558">
        <f>1/COUNTIF(tblSales[Order ID],tblSales[[#This Row],[Order ID]])</f>
        <v>0.33333333333333331</v>
      </c>
    </row>
    <row r="559" spans="1:17" x14ac:dyDescent="0.25">
      <c r="A559">
        <v>202126</v>
      </c>
      <c r="B559" s="5">
        <v>45483</v>
      </c>
      <c r="C559">
        <v>108529</v>
      </c>
      <c r="D559">
        <v>200559</v>
      </c>
      <c r="E559" t="s">
        <v>95</v>
      </c>
      <c r="F559" t="s">
        <v>97</v>
      </c>
      <c r="G559">
        <v>1</v>
      </c>
      <c r="H559" s="22">
        <v>59.99</v>
      </c>
      <c r="I559" t="s">
        <v>93</v>
      </c>
      <c r="J559" t="s">
        <v>6</v>
      </c>
      <c r="K559" s="23" t="s">
        <v>6</v>
      </c>
      <c r="L559" s="22">
        <v>0</v>
      </c>
      <c r="M559" s="24">
        <v>59.99</v>
      </c>
      <c r="N559">
        <f ca="1">IF(LEFT(tblSales[[#This Row],[Category]],1)="A",RANDBETWEEN(1,4),RANDBETWEEN(2,7))</f>
        <v>3</v>
      </c>
      <c r="O559" s="24" t="str">
        <f>IF(COUNTIF($A$2:A559,A559)=1,SUMIFS(tblSales[Revenue],tblSales[Order ID],tblSales[[#This Row],[Order ID]]),"")</f>
        <v/>
      </c>
      <c r="P559" t="str">
        <f>TEXT(tblSales[[#This Row],[Date]],"ddd")</f>
        <v>Wed</v>
      </c>
      <c r="Q559">
        <f>1/COUNTIF(tblSales[Order ID],tblSales[[#This Row],[Order ID]])</f>
        <v>0.33333333333333331</v>
      </c>
    </row>
    <row r="560" spans="1:17" x14ac:dyDescent="0.25">
      <c r="A560">
        <v>202127</v>
      </c>
      <c r="B560" s="5">
        <v>45493</v>
      </c>
      <c r="C560">
        <v>110114</v>
      </c>
      <c r="D560">
        <v>100250</v>
      </c>
      <c r="E560" t="s">
        <v>98</v>
      </c>
      <c r="F560" t="s">
        <v>51</v>
      </c>
      <c r="G560">
        <v>3</v>
      </c>
      <c r="H560" s="22">
        <v>189</v>
      </c>
      <c r="I560" t="s">
        <v>93</v>
      </c>
      <c r="J560" t="s">
        <v>6</v>
      </c>
      <c r="K560" s="23" t="s">
        <v>6</v>
      </c>
      <c r="L560" s="22">
        <v>0</v>
      </c>
      <c r="M560" s="24">
        <v>567</v>
      </c>
      <c r="N560">
        <f ca="1">IF(LEFT(tblSales[[#This Row],[Category]],1)="A",RANDBETWEEN(1,4),RANDBETWEEN(2,7))</f>
        <v>7</v>
      </c>
      <c r="O560" s="24">
        <f>IF(COUNTIF($A$2:A560,A560)=1,SUMIFS(tblSales[Revenue],tblSales[Order ID],tblSales[[#This Row],[Order ID]]),"")</f>
        <v>567</v>
      </c>
      <c r="P560" t="str">
        <f>TEXT(tblSales[[#This Row],[Date]],"ddd")</f>
        <v>Sat</v>
      </c>
      <c r="Q560">
        <f>1/COUNTIF(tblSales[Order ID],tblSales[[#This Row],[Order ID]])</f>
        <v>1</v>
      </c>
    </row>
    <row r="561" spans="1:17" x14ac:dyDescent="0.25">
      <c r="A561">
        <v>202128</v>
      </c>
      <c r="B561" s="5">
        <v>45484</v>
      </c>
      <c r="C561">
        <v>114152</v>
      </c>
      <c r="D561">
        <v>200554</v>
      </c>
      <c r="E561" t="s">
        <v>95</v>
      </c>
      <c r="F561" t="s">
        <v>100</v>
      </c>
      <c r="G561">
        <v>4</v>
      </c>
      <c r="H561" s="22">
        <v>67.989999999999995</v>
      </c>
      <c r="I561" t="s">
        <v>93</v>
      </c>
      <c r="J561" t="s">
        <v>6</v>
      </c>
      <c r="K561" s="23" t="s">
        <v>6</v>
      </c>
      <c r="L561" s="22">
        <v>0</v>
      </c>
      <c r="M561" s="24">
        <v>271.95999999999998</v>
      </c>
      <c r="N561">
        <f ca="1">IF(LEFT(tblSales[[#This Row],[Category]],1)="A",RANDBETWEEN(1,4),RANDBETWEEN(2,7))</f>
        <v>3</v>
      </c>
      <c r="O561" s="24">
        <f>IF(COUNTIF($A$2:A561,A561)=1,SUMIFS(tblSales[Revenue],tblSales[Order ID],tblSales[[#This Row],[Order ID]]),"")</f>
        <v>271.95999999999998</v>
      </c>
      <c r="P561" t="str">
        <f>TEXT(tblSales[[#This Row],[Date]],"ddd")</f>
        <v>Thu</v>
      </c>
      <c r="Q561">
        <f>1/COUNTIF(tblSales[Order ID],tblSales[[#This Row],[Order ID]])</f>
        <v>1</v>
      </c>
    </row>
    <row r="562" spans="1:17" x14ac:dyDescent="0.25">
      <c r="A562">
        <v>202129</v>
      </c>
      <c r="B562" s="5">
        <v>45486</v>
      </c>
      <c r="C562">
        <v>113334</v>
      </c>
      <c r="D562">
        <v>100252</v>
      </c>
      <c r="E562" t="s">
        <v>98</v>
      </c>
      <c r="F562" t="s">
        <v>33</v>
      </c>
      <c r="G562">
        <v>1</v>
      </c>
      <c r="H562" s="22">
        <v>449</v>
      </c>
      <c r="I562" t="s">
        <v>93</v>
      </c>
      <c r="J562" t="s">
        <v>6</v>
      </c>
      <c r="K562" s="23" t="s">
        <v>6</v>
      </c>
      <c r="L562" s="22">
        <v>0</v>
      </c>
      <c r="M562" s="24">
        <v>449</v>
      </c>
      <c r="N562">
        <f ca="1">IF(LEFT(tblSales[[#This Row],[Category]],1)="A",RANDBETWEEN(1,4),RANDBETWEEN(2,7))</f>
        <v>6</v>
      </c>
      <c r="O562" s="24">
        <f>IF(COUNTIF($A$2:A562,A562)=1,SUMIFS(tblSales[Revenue],tblSales[Order ID],tblSales[[#This Row],[Order ID]]),"")</f>
        <v>511.97</v>
      </c>
      <c r="P562" t="str">
        <f>TEXT(tblSales[[#This Row],[Date]],"ddd")</f>
        <v>Sat</v>
      </c>
      <c r="Q562">
        <f>1/COUNTIF(tblSales[Order ID],tblSales[[#This Row],[Order ID]])</f>
        <v>0.25</v>
      </c>
    </row>
    <row r="563" spans="1:17" x14ac:dyDescent="0.25">
      <c r="A563">
        <v>202129</v>
      </c>
      <c r="B563" s="5">
        <v>45486</v>
      </c>
      <c r="C563">
        <v>113334</v>
      </c>
      <c r="D563">
        <v>300191</v>
      </c>
      <c r="E563" t="s">
        <v>92</v>
      </c>
      <c r="F563" t="s">
        <v>103</v>
      </c>
      <c r="G563">
        <v>1</v>
      </c>
      <c r="H563" s="22">
        <v>21.99</v>
      </c>
      <c r="I563" t="s">
        <v>93</v>
      </c>
      <c r="J563" t="s">
        <v>6</v>
      </c>
      <c r="K563" s="23" t="s">
        <v>6</v>
      </c>
      <c r="L563" s="22">
        <v>0</v>
      </c>
      <c r="M563" s="24">
        <v>21.99</v>
      </c>
      <c r="N563">
        <f ca="1">IF(LEFT(tblSales[[#This Row],[Category]],1)="A",RANDBETWEEN(1,4),RANDBETWEEN(2,7))</f>
        <v>3</v>
      </c>
      <c r="O563" s="24" t="str">
        <f>IF(COUNTIF($A$2:A563,A563)=1,SUMIFS(tblSales[Revenue],tblSales[Order ID],tblSales[[#This Row],[Order ID]]),"")</f>
        <v/>
      </c>
      <c r="P563" t="str">
        <f>TEXT(tblSales[[#This Row],[Date]],"ddd")</f>
        <v>Sat</v>
      </c>
      <c r="Q563">
        <f>1/COUNTIF(tblSales[Order ID],tblSales[[#This Row],[Order ID]])</f>
        <v>0.25</v>
      </c>
    </row>
    <row r="564" spans="1:17" x14ac:dyDescent="0.25">
      <c r="A564">
        <v>202129</v>
      </c>
      <c r="B564" s="5">
        <v>45486</v>
      </c>
      <c r="C564">
        <v>113334</v>
      </c>
      <c r="D564">
        <v>200549</v>
      </c>
      <c r="E564" t="s">
        <v>95</v>
      </c>
      <c r="F564" t="s">
        <v>94</v>
      </c>
      <c r="G564">
        <v>1</v>
      </c>
      <c r="H564" s="22">
        <v>18.989999999999998</v>
      </c>
      <c r="I564" t="s">
        <v>93</v>
      </c>
      <c r="J564" t="s">
        <v>6</v>
      </c>
      <c r="K564" s="23" t="s">
        <v>6</v>
      </c>
      <c r="L564" s="22">
        <v>0</v>
      </c>
      <c r="M564" s="24">
        <v>18.989999999999998</v>
      </c>
      <c r="N564">
        <f ca="1">IF(LEFT(tblSales[[#This Row],[Category]],1)="A",RANDBETWEEN(1,4),RANDBETWEEN(2,7))</f>
        <v>1</v>
      </c>
      <c r="O564" s="24" t="str">
        <f>IF(COUNTIF($A$2:A564,A564)=1,SUMIFS(tblSales[Revenue],tblSales[Order ID],tblSales[[#This Row],[Order ID]]),"")</f>
        <v/>
      </c>
      <c r="P564" t="str">
        <f>TEXT(tblSales[[#This Row],[Date]],"ddd")</f>
        <v>Sat</v>
      </c>
      <c r="Q564">
        <f>1/COUNTIF(tblSales[Order ID],tblSales[[#This Row],[Order ID]])</f>
        <v>0.25</v>
      </c>
    </row>
    <row r="565" spans="1:17" x14ac:dyDescent="0.25">
      <c r="A565">
        <v>202129</v>
      </c>
      <c r="B565" s="5">
        <v>45486</v>
      </c>
      <c r="C565">
        <v>113334</v>
      </c>
      <c r="D565">
        <v>300191</v>
      </c>
      <c r="E565" t="s">
        <v>92</v>
      </c>
      <c r="F565" t="s">
        <v>103</v>
      </c>
      <c r="G565">
        <v>1</v>
      </c>
      <c r="H565" s="22">
        <v>21.99</v>
      </c>
      <c r="I565" t="s">
        <v>93</v>
      </c>
      <c r="J565" t="s">
        <v>6</v>
      </c>
      <c r="K565" s="23" t="s">
        <v>6</v>
      </c>
      <c r="L565" s="22">
        <v>0</v>
      </c>
      <c r="M565" s="24">
        <v>21.99</v>
      </c>
      <c r="N565">
        <f ca="1">IF(LEFT(tblSales[[#This Row],[Category]],1)="A",RANDBETWEEN(1,4),RANDBETWEEN(2,7))</f>
        <v>1</v>
      </c>
      <c r="O565" s="24" t="str">
        <f>IF(COUNTIF($A$2:A565,A565)=1,SUMIFS(tblSales[Revenue],tblSales[Order ID],tblSales[[#This Row],[Order ID]]),"")</f>
        <v/>
      </c>
      <c r="P565" t="str">
        <f>TEXT(tblSales[[#This Row],[Date]],"ddd")</f>
        <v>Sat</v>
      </c>
      <c r="Q565">
        <f>1/COUNTIF(tblSales[Order ID],tblSales[[#This Row],[Order ID]])</f>
        <v>0.25</v>
      </c>
    </row>
    <row r="566" spans="1:17" x14ac:dyDescent="0.25">
      <c r="A566">
        <v>202130</v>
      </c>
      <c r="B566" s="5">
        <v>45488</v>
      </c>
      <c r="C566">
        <v>128291</v>
      </c>
      <c r="D566">
        <v>200549</v>
      </c>
      <c r="E566" t="s">
        <v>95</v>
      </c>
      <c r="F566" t="s">
        <v>94</v>
      </c>
      <c r="G566">
        <v>1</v>
      </c>
      <c r="H566" s="22">
        <v>18.989999999999998</v>
      </c>
      <c r="I566" t="s">
        <v>93</v>
      </c>
      <c r="J566" t="s">
        <v>6</v>
      </c>
      <c r="K566" s="23" t="s">
        <v>6</v>
      </c>
      <c r="L566" s="22">
        <v>0</v>
      </c>
      <c r="M566" s="24">
        <v>18.989999999999998</v>
      </c>
      <c r="N566">
        <f ca="1">IF(LEFT(tblSales[[#This Row],[Category]],1)="A",RANDBETWEEN(1,4),RANDBETWEEN(2,7))</f>
        <v>2</v>
      </c>
      <c r="O566" s="24">
        <f>IF(COUNTIF($A$2:A566,A566)=1,SUMIFS(tblSales[Revenue],tblSales[Order ID],tblSales[[#This Row],[Order ID]]),"")</f>
        <v>18.989999999999998</v>
      </c>
      <c r="P566" t="str">
        <f>TEXT(tblSales[[#This Row],[Date]],"ddd")</f>
        <v>Mon</v>
      </c>
      <c r="Q566">
        <f>1/COUNTIF(tblSales[Order ID],tblSales[[#This Row],[Order ID]])</f>
        <v>1</v>
      </c>
    </row>
    <row r="567" spans="1:17" x14ac:dyDescent="0.25">
      <c r="A567">
        <v>202131</v>
      </c>
      <c r="B567" s="5">
        <v>45491</v>
      </c>
      <c r="C567">
        <v>112109</v>
      </c>
      <c r="D567">
        <v>200549</v>
      </c>
      <c r="E567" t="s">
        <v>95</v>
      </c>
      <c r="F567" t="s">
        <v>94</v>
      </c>
      <c r="G567">
        <v>4</v>
      </c>
      <c r="H567" s="22">
        <v>18.989999999999998</v>
      </c>
      <c r="I567" t="s">
        <v>93</v>
      </c>
      <c r="J567" t="s">
        <v>6</v>
      </c>
      <c r="K567" s="23" t="s">
        <v>6</v>
      </c>
      <c r="L567" s="22">
        <v>0</v>
      </c>
      <c r="M567" s="24">
        <v>75.959999999999994</v>
      </c>
      <c r="N567">
        <f ca="1">IF(LEFT(tblSales[[#This Row],[Category]],1)="A",RANDBETWEEN(1,4),RANDBETWEEN(2,7))</f>
        <v>3</v>
      </c>
      <c r="O567" s="24">
        <f>IF(COUNTIF($A$2:A567,A567)=1,SUMIFS(tblSales[Revenue],tblSales[Order ID],tblSales[[#This Row],[Order ID]]),"")</f>
        <v>105.94999999999999</v>
      </c>
      <c r="P567" t="str">
        <f>TEXT(tblSales[[#This Row],[Date]],"ddd")</f>
        <v>Thu</v>
      </c>
      <c r="Q567">
        <f>1/COUNTIF(tblSales[Order ID],tblSales[[#This Row],[Order ID]])</f>
        <v>0.5</v>
      </c>
    </row>
    <row r="568" spans="1:17" x14ac:dyDescent="0.25">
      <c r="A568">
        <v>202131</v>
      </c>
      <c r="B568" s="5">
        <v>45491</v>
      </c>
      <c r="C568">
        <v>112109</v>
      </c>
      <c r="D568">
        <v>300185</v>
      </c>
      <c r="E568" t="s">
        <v>92</v>
      </c>
      <c r="F568" t="s">
        <v>101</v>
      </c>
      <c r="G568">
        <v>1</v>
      </c>
      <c r="H568" s="22">
        <v>29.99</v>
      </c>
      <c r="I568" t="s">
        <v>93</v>
      </c>
      <c r="J568" t="s">
        <v>6</v>
      </c>
      <c r="K568" s="23" t="s">
        <v>6</v>
      </c>
      <c r="L568" s="22">
        <v>0</v>
      </c>
      <c r="M568" s="24">
        <v>29.99</v>
      </c>
      <c r="N568">
        <f ca="1">IF(LEFT(tblSales[[#This Row],[Category]],1)="A",RANDBETWEEN(1,4),RANDBETWEEN(2,7))</f>
        <v>3</v>
      </c>
      <c r="O568" s="24" t="str">
        <f>IF(COUNTIF($A$2:A568,A568)=1,SUMIFS(tblSales[Revenue],tblSales[Order ID],tblSales[[#This Row],[Order ID]]),"")</f>
        <v/>
      </c>
      <c r="P568" t="str">
        <f>TEXT(tblSales[[#This Row],[Date]],"ddd")</f>
        <v>Thu</v>
      </c>
      <c r="Q568">
        <f>1/COUNTIF(tblSales[Order ID],tblSales[[#This Row],[Order ID]])</f>
        <v>0.5</v>
      </c>
    </row>
    <row r="569" spans="1:17" x14ac:dyDescent="0.25">
      <c r="A569">
        <v>202132</v>
      </c>
      <c r="B569" s="5">
        <v>45494</v>
      </c>
      <c r="C569">
        <v>106610</v>
      </c>
      <c r="D569">
        <v>300185</v>
      </c>
      <c r="E569" t="s">
        <v>92</v>
      </c>
      <c r="F569" t="s">
        <v>101</v>
      </c>
      <c r="G569">
        <v>3</v>
      </c>
      <c r="H569" s="22">
        <v>29.99</v>
      </c>
      <c r="I569" t="s">
        <v>18</v>
      </c>
      <c r="J569" t="s">
        <v>99</v>
      </c>
      <c r="K569" s="23">
        <v>0.1</v>
      </c>
      <c r="L569" s="22">
        <v>8.9969999999999999</v>
      </c>
      <c r="M569" s="24">
        <v>80.972999999999999</v>
      </c>
      <c r="N569">
        <f ca="1">IF(LEFT(tblSales[[#This Row],[Category]],1)="A",RANDBETWEEN(1,4),RANDBETWEEN(2,7))</f>
        <v>2</v>
      </c>
      <c r="O569" s="24">
        <f>IF(COUNTIF($A$2:A569,A569)=1,SUMIFS(tblSales[Revenue],tblSales[Order ID],tblSales[[#This Row],[Order ID]]),"")</f>
        <v>80.972999999999999</v>
      </c>
      <c r="P569" t="str">
        <f>TEXT(tblSales[[#This Row],[Date]],"ddd")</f>
        <v>Sun</v>
      </c>
      <c r="Q569">
        <f>1/COUNTIF(tblSales[Order ID],tblSales[[#This Row],[Order ID]])</f>
        <v>1</v>
      </c>
    </row>
    <row r="570" spans="1:17" x14ac:dyDescent="0.25">
      <c r="A570">
        <v>202133</v>
      </c>
      <c r="B570" s="5">
        <v>45488</v>
      </c>
      <c r="C570">
        <v>107767</v>
      </c>
      <c r="D570">
        <v>100251</v>
      </c>
      <c r="E570" t="s">
        <v>98</v>
      </c>
      <c r="F570" t="s">
        <v>30</v>
      </c>
      <c r="G570">
        <v>1</v>
      </c>
      <c r="H570" s="22">
        <v>399</v>
      </c>
      <c r="I570" t="s">
        <v>93</v>
      </c>
      <c r="J570" t="s">
        <v>6</v>
      </c>
      <c r="K570" s="23" t="s">
        <v>6</v>
      </c>
      <c r="L570" s="22">
        <v>0</v>
      </c>
      <c r="M570" s="24">
        <v>399</v>
      </c>
      <c r="N570">
        <f ca="1">IF(LEFT(tblSales[[#This Row],[Category]],1)="A",RANDBETWEEN(1,4),RANDBETWEEN(2,7))</f>
        <v>3</v>
      </c>
      <c r="O570" s="24">
        <f>IF(COUNTIF($A$2:A570,A570)=1,SUMIFS(tblSales[Revenue],tblSales[Order ID],tblSales[[#This Row],[Order ID]]),"")</f>
        <v>1107.96</v>
      </c>
      <c r="P570" t="str">
        <f>TEXT(tblSales[[#This Row],[Date]],"ddd")</f>
        <v>Mon</v>
      </c>
      <c r="Q570">
        <f>1/COUNTIF(tblSales[Order ID],tblSales[[#This Row],[Order ID]])</f>
        <v>0.25</v>
      </c>
    </row>
    <row r="571" spans="1:17" x14ac:dyDescent="0.25">
      <c r="A571">
        <v>202133</v>
      </c>
      <c r="B571" s="5">
        <v>45488</v>
      </c>
      <c r="C571">
        <v>107767</v>
      </c>
      <c r="D571">
        <v>200556</v>
      </c>
      <c r="E571" t="s">
        <v>95</v>
      </c>
      <c r="F571" t="s">
        <v>96</v>
      </c>
      <c r="G571">
        <v>3</v>
      </c>
      <c r="H571" s="22">
        <v>64.989999999999995</v>
      </c>
      <c r="I571" t="s">
        <v>93</v>
      </c>
      <c r="J571" t="s">
        <v>6</v>
      </c>
      <c r="K571" s="23" t="s">
        <v>6</v>
      </c>
      <c r="L571" s="22">
        <v>0</v>
      </c>
      <c r="M571" s="24">
        <v>194.96999999999997</v>
      </c>
      <c r="N571">
        <f ca="1">IF(LEFT(tblSales[[#This Row],[Category]],1)="A",RANDBETWEEN(1,4),RANDBETWEEN(2,7))</f>
        <v>2</v>
      </c>
      <c r="O571" s="24" t="str">
        <f>IF(COUNTIF($A$2:A571,A571)=1,SUMIFS(tblSales[Revenue],tblSales[Order ID],tblSales[[#This Row],[Order ID]]),"")</f>
        <v/>
      </c>
      <c r="P571" t="str">
        <f>TEXT(tblSales[[#This Row],[Date]],"ddd")</f>
        <v>Mon</v>
      </c>
      <c r="Q571">
        <f>1/COUNTIF(tblSales[Order ID],tblSales[[#This Row],[Order ID]])</f>
        <v>0.25</v>
      </c>
    </row>
    <row r="572" spans="1:17" x14ac:dyDescent="0.25">
      <c r="A572">
        <v>202133</v>
      </c>
      <c r="B572" s="5">
        <v>45488</v>
      </c>
      <c r="C572">
        <v>107767</v>
      </c>
      <c r="D572">
        <v>200556</v>
      </c>
      <c r="E572" t="s">
        <v>95</v>
      </c>
      <c r="F572" t="s">
        <v>96</v>
      </c>
      <c r="G572">
        <v>1</v>
      </c>
      <c r="H572" s="22">
        <v>64.989999999999995</v>
      </c>
      <c r="I572" t="s">
        <v>93</v>
      </c>
      <c r="J572" t="s">
        <v>6</v>
      </c>
      <c r="K572" s="23" t="s">
        <v>6</v>
      </c>
      <c r="L572" s="22">
        <v>0</v>
      </c>
      <c r="M572" s="24">
        <v>64.989999999999995</v>
      </c>
      <c r="N572">
        <f ca="1">IF(LEFT(tblSales[[#This Row],[Category]],1)="A",RANDBETWEEN(1,4),RANDBETWEEN(2,7))</f>
        <v>1</v>
      </c>
      <c r="O572" s="24" t="str">
        <f>IF(COUNTIF($A$2:A572,A572)=1,SUMIFS(tblSales[Revenue],tblSales[Order ID],tblSales[[#This Row],[Order ID]]),"")</f>
        <v/>
      </c>
      <c r="P572" t="str">
        <f>TEXT(tblSales[[#This Row],[Date]],"ddd")</f>
        <v>Mon</v>
      </c>
      <c r="Q572">
        <f>1/COUNTIF(tblSales[Order ID],tblSales[[#This Row],[Order ID]])</f>
        <v>0.25</v>
      </c>
    </row>
    <row r="573" spans="1:17" x14ac:dyDescent="0.25">
      <c r="A573">
        <v>202133</v>
      </c>
      <c r="B573" s="5">
        <v>45488</v>
      </c>
      <c r="C573">
        <v>107767</v>
      </c>
      <c r="D573">
        <v>100252</v>
      </c>
      <c r="E573" t="s">
        <v>98</v>
      </c>
      <c r="F573" t="s">
        <v>33</v>
      </c>
      <c r="G573">
        <v>1</v>
      </c>
      <c r="H573" s="22">
        <v>449</v>
      </c>
      <c r="I573" t="s">
        <v>93</v>
      </c>
      <c r="J573" t="s">
        <v>6</v>
      </c>
      <c r="K573" s="23" t="s">
        <v>6</v>
      </c>
      <c r="L573" s="22">
        <v>0</v>
      </c>
      <c r="M573" s="24">
        <v>449</v>
      </c>
      <c r="N573">
        <f ca="1">IF(LEFT(tblSales[[#This Row],[Category]],1)="A",RANDBETWEEN(1,4),RANDBETWEEN(2,7))</f>
        <v>3</v>
      </c>
      <c r="O573" s="24" t="str">
        <f>IF(COUNTIF($A$2:A573,A573)=1,SUMIFS(tblSales[Revenue],tblSales[Order ID],tblSales[[#This Row],[Order ID]]),"")</f>
        <v/>
      </c>
      <c r="P573" t="str">
        <f>TEXT(tblSales[[#This Row],[Date]],"ddd")</f>
        <v>Mon</v>
      </c>
      <c r="Q573">
        <f>1/COUNTIF(tblSales[Order ID],tblSales[[#This Row],[Order ID]])</f>
        <v>0.25</v>
      </c>
    </row>
    <row r="574" spans="1:17" x14ac:dyDescent="0.25">
      <c r="A574">
        <v>202134</v>
      </c>
      <c r="B574" s="5">
        <v>45487</v>
      </c>
      <c r="C574">
        <v>128796</v>
      </c>
      <c r="D574">
        <v>200548</v>
      </c>
      <c r="E574" t="s">
        <v>95</v>
      </c>
      <c r="F574" t="s">
        <v>111</v>
      </c>
      <c r="G574">
        <v>1</v>
      </c>
      <c r="H574" s="22">
        <v>29.99</v>
      </c>
      <c r="I574" t="s">
        <v>93</v>
      </c>
      <c r="J574" t="s">
        <v>6</v>
      </c>
      <c r="K574" s="23" t="s">
        <v>6</v>
      </c>
      <c r="L574" s="22">
        <v>0</v>
      </c>
      <c r="M574" s="24">
        <v>29.99</v>
      </c>
      <c r="N574">
        <f ca="1">IF(LEFT(tblSales[[#This Row],[Category]],1)="A",RANDBETWEEN(1,4),RANDBETWEEN(2,7))</f>
        <v>3</v>
      </c>
      <c r="O574" s="24">
        <f>IF(COUNTIF($A$2:A574,A574)=1,SUMIFS(tblSales[Revenue],tblSales[Order ID],tblSales[[#This Row],[Order ID]]),"")</f>
        <v>127.96</v>
      </c>
      <c r="P574" t="str">
        <f>TEXT(tblSales[[#This Row],[Date]],"ddd")</f>
        <v>Sun</v>
      </c>
      <c r="Q574">
        <f>1/COUNTIF(tblSales[Order ID],tblSales[[#This Row],[Order ID]])</f>
        <v>0.25</v>
      </c>
    </row>
    <row r="575" spans="1:17" x14ac:dyDescent="0.25">
      <c r="A575">
        <v>202134</v>
      </c>
      <c r="B575" s="5">
        <v>45487</v>
      </c>
      <c r="C575">
        <v>128796</v>
      </c>
      <c r="D575">
        <v>200559</v>
      </c>
      <c r="E575" t="s">
        <v>95</v>
      </c>
      <c r="F575" t="s">
        <v>97</v>
      </c>
      <c r="G575">
        <v>1</v>
      </c>
      <c r="H575" s="22">
        <v>59.99</v>
      </c>
      <c r="I575" t="s">
        <v>93</v>
      </c>
      <c r="J575" t="s">
        <v>6</v>
      </c>
      <c r="K575" s="23" t="s">
        <v>6</v>
      </c>
      <c r="L575" s="22">
        <v>0</v>
      </c>
      <c r="M575" s="24">
        <v>59.99</v>
      </c>
      <c r="N575">
        <f ca="1">IF(LEFT(tblSales[[#This Row],[Category]],1)="A",RANDBETWEEN(1,4),RANDBETWEEN(2,7))</f>
        <v>2</v>
      </c>
      <c r="O575" s="24" t="str">
        <f>IF(COUNTIF($A$2:A575,A575)=1,SUMIFS(tblSales[Revenue],tblSales[Order ID],tblSales[[#This Row],[Order ID]]),"")</f>
        <v/>
      </c>
      <c r="P575" t="str">
        <f>TEXT(tblSales[[#This Row],[Date]],"ddd")</f>
        <v>Sun</v>
      </c>
      <c r="Q575">
        <f>1/COUNTIF(tblSales[Order ID],tblSales[[#This Row],[Order ID]])</f>
        <v>0.25</v>
      </c>
    </row>
    <row r="576" spans="1:17" x14ac:dyDescent="0.25">
      <c r="A576">
        <v>202134</v>
      </c>
      <c r="B576" s="5">
        <v>45487</v>
      </c>
      <c r="C576">
        <v>128796</v>
      </c>
      <c r="D576">
        <v>200549</v>
      </c>
      <c r="E576" t="s">
        <v>95</v>
      </c>
      <c r="F576" t="s">
        <v>94</v>
      </c>
      <c r="G576">
        <v>1</v>
      </c>
      <c r="H576" s="22">
        <v>18.989999999999998</v>
      </c>
      <c r="I576" t="s">
        <v>93</v>
      </c>
      <c r="J576" t="s">
        <v>6</v>
      </c>
      <c r="K576" s="23" t="s">
        <v>6</v>
      </c>
      <c r="L576" s="22">
        <v>0</v>
      </c>
      <c r="M576" s="24">
        <v>18.989999999999998</v>
      </c>
      <c r="N576">
        <f ca="1">IF(LEFT(tblSales[[#This Row],[Category]],1)="A",RANDBETWEEN(1,4),RANDBETWEEN(2,7))</f>
        <v>2</v>
      </c>
      <c r="O576" s="24" t="str">
        <f>IF(COUNTIF($A$2:A576,A576)=1,SUMIFS(tblSales[Revenue],tblSales[Order ID],tblSales[[#This Row],[Order ID]]),"")</f>
        <v/>
      </c>
      <c r="P576" t="str">
        <f>TEXT(tblSales[[#This Row],[Date]],"ddd")</f>
        <v>Sun</v>
      </c>
      <c r="Q576">
        <f>1/COUNTIF(tblSales[Order ID],tblSales[[#This Row],[Order ID]])</f>
        <v>0.25</v>
      </c>
    </row>
    <row r="577" spans="1:17" x14ac:dyDescent="0.25">
      <c r="A577">
        <v>202134</v>
      </c>
      <c r="B577" s="5">
        <v>45487</v>
      </c>
      <c r="C577">
        <v>128796</v>
      </c>
      <c r="D577">
        <v>200558</v>
      </c>
      <c r="E577" t="s">
        <v>95</v>
      </c>
      <c r="F577" t="s">
        <v>105</v>
      </c>
      <c r="G577">
        <v>1</v>
      </c>
      <c r="H577" s="22">
        <v>18.989999999999998</v>
      </c>
      <c r="I577" t="s">
        <v>93</v>
      </c>
      <c r="J577" t="s">
        <v>6</v>
      </c>
      <c r="K577" s="23" t="s">
        <v>6</v>
      </c>
      <c r="L577" s="22">
        <v>0</v>
      </c>
      <c r="M577" s="24">
        <v>18.989999999999998</v>
      </c>
      <c r="N577">
        <f ca="1">IF(LEFT(tblSales[[#This Row],[Category]],1)="A",RANDBETWEEN(1,4),RANDBETWEEN(2,7))</f>
        <v>3</v>
      </c>
      <c r="O577" s="24" t="str">
        <f>IF(COUNTIF($A$2:A577,A577)=1,SUMIFS(tblSales[Revenue],tblSales[Order ID],tblSales[[#This Row],[Order ID]]),"")</f>
        <v/>
      </c>
      <c r="P577" t="str">
        <f>TEXT(tblSales[[#This Row],[Date]],"ddd")</f>
        <v>Sun</v>
      </c>
      <c r="Q577">
        <f>1/COUNTIF(tblSales[Order ID],tblSales[[#This Row],[Order ID]])</f>
        <v>0.25</v>
      </c>
    </row>
    <row r="578" spans="1:17" x14ac:dyDescent="0.25">
      <c r="A578">
        <v>202135</v>
      </c>
      <c r="B578" s="5">
        <v>45489</v>
      </c>
      <c r="C578">
        <v>109674</v>
      </c>
      <c r="D578">
        <v>100252</v>
      </c>
      <c r="E578" t="s">
        <v>98</v>
      </c>
      <c r="F578" t="s">
        <v>33</v>
      </c>
      <c r="G578">
        <v>1</v>
      </c>
      <c r="H578" s="22">
        <v>449</v>
      </c>
      <c r="I578" t="s">
        <v>93</v>
      </c>
      <c r="J578" t="s">
        <v>6</v>
      </c>
      <c r="K578" s="23" t="s">
        <v>6</v>
      </c>
      <c r="L578" s="22">
        <v>0</v>
      </c>
      <c r="M578" s="24">
        <v>449</v>
      </c>
      <c r="N578">
        <f ca="1">IF(LEFT(tblSales[[#This Row],[Category]],1)="A",RANDBETWEEN(1,4),RANDBETWEEN(2,7))</f>
        <v>4</v>
      </c>
      <c r="O578" s="24">
        <f>IF(COUNTIF($A$2:A578,A578)=1,SUMIFS(tblSales[Revenue],tblSales[Order ID],tblSales[[#This Row],[Order ID]]),"")</f>
        <v>449</v>
      </c>
      <c r="P578" t="str">
        <f>TEXT(tblSales[[#This Row],[Date]],"ddd")</f>
        <v>Tue</v>
      </c>
      <c r="Q578">
        <f>1/COUNTIF(tblSales[Order ID],tblSales[[#This Row],[Order ID]])</f>
        <v>1</v>
      </c>
    </row>
    <row r="579" spans="1:17" x14ac:dyDescent="0.25">
      <c r="A579">
        <v>202136</v>
      </c>
      <c r="B579" s="5">
        <v>45485</v>
      </c>
      <c r="C579">
        <v>120507</v>
      </c>
      <c r="D579">
        <v>200553</v>
      </c>
      <c r="E579" t="s">
        <v>95</v>
      </c>
      <c r="F579" t="s">
        <v>107</v>
      </c>
      <c r="G579">
        <v>1</v>
      </c>
      <c r="H579" s="22">
        <v>29.99</v>
      </c>
      <c r="I579" t="s">
        <v>93</v>
      </c>
      <c r="J579" t="s">
        <v>6</v>
      </c>
      <c r="K579" s="23" t="s">
        <v>6</v>
      </c>
      <c r="L579" s="22">
        <v>0</v>
      </c>
      <c r="M579" s="24">
        <v>29.99</v>
      </c>
      <c r="N579">
        <f ca="1">IF(LEFT(tblSales[[#This Row],[Category]],1)="A",RANDBETWEEN(1,4),RANDBETWEEN(2,7))</f>
        <v>3</v>
      </c>
      <c r="O579" s="24">
        <f>IF(COUNTIF($A$2:A579,A579)=1,SUMIFS(tblSales[Revenue],tblSales[Order ID],tblSales[[#This Row],[Order ID]]),"")</f>
        <v>29.99</v>
      </c>
      <c r="P579" t="str">
        <f>TEXT(tblSales[[#This Row],[Date]],"ddd")</f>
        <v>Fri</v>
      </c>
      <c r="Q579">
        <f>1/COUNTIF(tblSales[Order ID],tblSales[[#This Row],[Order ID]])</f>
        <v>1</v>
      </c>
    </row>
    <row r="580" spans="1:17" x14ac:dyDescent="0.25">
      <c r="A580">
        <v>202137</v>
      </c>
      <c r="B580" s="5">
        <v>45486</v>
      </c>
      <c r="C580">
        <v>104703</v>
      </c>
      <c r="D580">
        <v>100252</v>
      </c>
      <c r="E580" t="s">
        <v>98</v>
      </c>
      <c r="F580" t="s">
        <v>33</v>
      </c>
      <c r="G580">
        <v>4</v>
      </c>
      <c r="H580" s="22">
        <v>449</v>
      </c>
      <c r="I580" t="s">
        <v>18</v>
      </c>
      <c r="J580" t="s">
        <v>116</v>
      </c>
      <c r="K580" s="23">
        <v>0.1</v>
      </c>
      <c r="L580" s="22">
        <v>179.60000000000002</v>
      </c>
      <c r="M580" s="24">
        <v>1616.4</v>
      </c>
      <c r="N580">
        <f ca="1">IF(LEFT(tblSales[[#This Row],[Category]],1)="A",RANDBETWEEN(1,4),RANDBETWEEN(2,7))</f>
        <v>4</v>
      </c>
      <c r="O580" s="24">
        <f>IF(COUNTIF($A$2:A580,A580)=1,SUMIFS(tblSales[Revenue],tblSales[Order ID],tblSales[[#This Row],[Order ID]]),"")</f>
        <v>1616.4</v>
      </c>
      <c r="P580" t="str">
        <f>TEXT(tblSales[[#This Row],[Date]],"ddd")</f>
        <v>Sat</v>
      </c>
      <c r="Q580">
        <f>1/COUNTIF(tblSales[Order ID],tblSales[[#This Row],[Order ID]])</f>
        <v>1</v>
      </c>
    </row>
    <row r="581" spans="1:17" x14ac:dyDescent="0.25">
      <c r="A581">
        <v>202138</v>
      </c>
      <c r="B581" s="5">
        <v>45490</v>
      </c>
      <c r="C581">
        <v>122886</v>
      </c>
      <c r="D581">
        <v>300185</v>
      </c>
      <c r="E581" t="s">
        <v>92</v>
      </c>
      <c r="F581" t="s">
        <v>101</v>
      </c>
      <c r="G581">
        <v>3</v>
      </c>
      <c r="H581" s="22">
        <v>29.99</v>
      </c>
      <c r="I581" t="s">
        <v>93</v>
      </c>
      <c r="J581" t="s">
        <v>6</v>
      </c>
      <c r="K581" s="23" t="s">
        <v>6</v>
      </c>
      <c r="L581" s="22">
        <v>0</v>
      </c>
      <c r="M581" s="24">
        <v>89.97</v>
      </c>
      <c r="N581">
        <f ca="1">IF(LEFT(tblSales[[#This Row],[Category]],1)="A",RANDBETWEEN(1,4),RANDBETWEEN(2,7))</f>
        <v>1</v>
      </c>
      <c r="O581" s="24">
        <f>IF(COUNTIF($A$2:A581,A581)=1,SUMIFS(tblSales[Revenue],tblSales[Order ID],tblSales[[#This Row],[Order ID]]),"")</f>
        <v>89.97</v>
      </c>
      <c r="P581" t="str">
        <f>TEXT(tblSales[[#This Row],[Date]],"ddd")</f>
        <v>Wed</v>
      </c>
      <c r="Q581">
        <f>1/COUNTIF(tblSales[Order ID],tblSales[[#This Row],[Order ID]])</f>
        <v>1</v>
      </c>
    </row>
    <row r="582" spans="1:17" x14ac:dyDescent="0.25">
      <c r="A582">
        <v>202139</v>
      </c>
      <c r="B582" s="5">
        <v>45493</v>
      </c>
      <c r="C582">
        <v>121235</v>
      </c>
      <c r="D582">
        <v>300185</v>
      </c>
      <c r="E582" t="s">
        <v>92</v>
      </c>
      <c r="F582" t="s">
        <v>101</v>
      </c>
      <c r="G582">
        <v>1</v>
      </c>
      <c r="H582" s="22">
        <v>29.99</v>
      </c>
      <c r="I582" t="s">
        <v>93</v>
      </c>
      <c r="J582" t="s">
        <v>6</v>
      </c>
      <c r="K582" s="23" t="s">
        <v>6</v>
      </c>
      <c r="L582" s="22">
        <v>0</v>
      </c>
      <c r="M582" s="24">
        <v>29.99</v>
      </c>
      <c r="N582">
        <f ca="1">IF(LEFT(tblSales[[#This Row],[Category]],1)="A",RANDBETWEEN(1,4),RANDBETWEEN(2,7))</f>
        <v>1</v>
      </c>
      <c r="O582" s="24">
        <f>IF(COUNTIF($A$2:A582,A582)=1,SUMIFS(tblSales[Revenue],tblSales[Order ID],tblSales[[#This Row],[Order ID]]),"")</f>
        <v>146.95999999999998</v>
      </c>
      <c r="P582" t="str">
        <f>TEXT(tblSales[[#This Row],[Date]],"ddd")</f>
        <v>Sat</v>
      </c>
      <c r="Q582">
        <f>1/COUNTIF(tblSales[Order ID],tblSales[[#This Row],[Order ID]])</f>
        <v>0.25</v>
      </c>
    </row>
    <row r="583" spans="1:17" x14ac:dyDescent="0.25">
      <c r="A583">
        <v>202139</v>
      </c>
      <c r="B583" s="5">
        <v>45493</v>
      </c>
      <c r="C583">
        <v>121235</v>
      </c>
      <c r="D583">
        <v>300191</v>
      </c>
      <c r="E583" t="s">
        <v>92</v>
      </c>
      <c r="F583" t="s">
        <v>103</v>
      </c>
      <c r="G583">
        <v>1</v>
      </c>
      <c r="H583" s="22">
        <v>21.99</v>
      </c>
      <c r="I583" t="s">
        <v>93</v>
      </c>
      <c r="J583" t="s">
        <v>6</v>
      </c>
      <c r="K583" s="23" t="s">
        <v>6</v>
      </c>
      <c r="L583" s="22">
        <v>0</v>
      </c>
      <c r="M583" s="24">
        <v>21.99</v>
      </c>
      <c r="N583">
        <f ca="1">IF(LEFT(tblSales[[#This Row],[Category]],1)="A",RANDBETWEEN(1,4),RANDBETWEEN(2,7))</f>
        <v>1</v>
      </c>
      <c r="O583" s="24" t="str">
        <f>IF(COUNTIF($A$2:A583,A583)=1,SUMIFS(tblSales[Revenue],tblSales[Order ID],tblSales[[#This Row],[Order ID]]),"")</f>
        <v/>
      </c>
      <c r="P583" t="str">
        <f>TEXT(tblSales[[#This Row],[Date]],"ddd")</f>
        <v>Sat</v>
      </c>
      <c r="Q583">
        <f>1/COUNTIF(tblSales[Order ID],tblSales[[#This Row],[Order ID]])</f>
        <v>0.25</v>
      </c>
    </row>
    <row r="584" spans="1:17" x14ac:dyDescent="0.25">
      <c r="A584">
        <v>202139</v>
      </c>
      <c r="B584" s="5">
        <v>45493</v>
      </c>
      <c r="C584">
        <v>121235</v>
      </c>
      <c r="D584">
        <v>300185</v>
      </c>
      <c r="E584" t="s">
        <v>92</v>
      </c>
      <c r="F584" t="s">
        <v>101</v>
      </c>
      <c r="G584">
        <v>1</v>
      </c>
      <c r="H584" s="22">
        <v>29.99</v>
      </c>
      <c r="I584" t="s">
        <v>93</v>
      </c>
      <c r="J584" t="s">
        <v>6</v>
      </c>
      <c r="K584" s="23" t="s">
        <v>6</v>
      </c>
      <c r="L584" s="22">
        <v>0</v>
      </c>
      <c r="M584" s="24">
        <v>29.99</v>
      </c>
      <c r="N584">
        <f ca="1">IF(LEFT(tblSales[[#This Row],[Category]],1)="A",RANDBETWEEN(1,4),RANDBETWEEN(2,7))</f>
        <v>1</v>
      </c>
      <c r="O584" s="24" t="str">
        <f>IF(COUNTIF($A$2:A584,A584)=1,SUMIFS(tblSales[Revenue],tblSales[Order ID],tblSales[[#This Row],[Order ID]]),"")</f>
        <v/>
      </c>
      <c r="P584" t="str">
        <f>TEXT(tblSales[[#This Row],[Date]],"ddd")</f>
        <v>Sat</v>
      </c>
      <c r="Q584">
        <f>1/COUNTIF(tblSales[Order ID],tblSales[[#This Row],[Order ID]])</f>
        <v>0.25</v>
      </c>
    </row>
    <row r="585" spans="1:17" x14ac:dyDescent="0.25">
      <c r="A585">
        <v>202139</v>
      </c>
      <c r="B585" s="5">
        <v>45493</v>
      </c>
      <c r="C585">
        <v>121235</v>
      </c>
      <c r="D585">
        <v>200556</v>
      </c>
      <c r="E585" t="s">
        <v>95</v>
      </c>
      <c r="F585" t="s">
        <v>96</v>
      </c>
      <c r="G585">
        <v>1</v>
      </c>
      <c r="H585" s="22">
        <v>64.989999999999995</v>
      </c>
      <c r="I585" t="s">
        <v>93</v>
      </c>
      <c r="J585" t="s">
        <v>6</v>
      </c>
      <c r="K585" s="23" t="s">
        <v>6</v>
      </c>
      <c r="L585" s="22">
        <v>0</v>
      </c>
      <c r="M585" s="24">
        <v>64.989999999999995</v>
      </c>
      <c r="N585">
        <f ca="1">IF(LEFT(tblSales[[#This Row],[Category]],1)="A",RANDBETWEEN(1,4),RANDBETWEEN(2,7))</f>
        <v>4</v>
      </c>
      <c r="O585" s="24" t="str">
        <f>IF(COUNTIF($A$2:A585,A585)=1,SUMIFS(tblSales[Revenue],tblSales[Order ID],tblSales[[#This Row],[Order ID]]),"")</f>
        <v/>
      </c>
      <c r="P585" t="str">
        <f>TEXT(tblSales[[#This Row],[Date]],"ddd")</f>
        <v>Sat</v>
      </c>
      <c r="Q585">
        <f>1/COUNTIF(tblSales[Order ID],tblSales[[#This Row],[Order ID]])</f>
        <v>0.25</v>
      </c>
    </row>
    <row r="586" spans="1:17" x14ac:dyDescent="0.25">
      <c r="A586">
        <v>202140</v>
      </c>
      <c r="B586" s="5">
        <v>45493</v>
      </c>
      <c r="C586">
        <v>108374</v>
      </c>
      <c r="D586">
        <v>300185</v>
      </c>
      <c r="E586" t="s">
        <v>92</v>
      </c>
      <c r="F586" t="s">
        <v>101</v>
      </c>
      <c r="G586">
        <v>1</v>
      </c>
      <c r="H586" s="22">
        <v>29.99</v>
      </c>
      <c r="I586" t="s">
        <v>93</v>
      </c>
      <c r="J586" t="s">
        <v>6</v>
      </c>
      <c r="K586" s="23" t="s">
        <v>6</v>
      </c>
      <c r="L586" s="22">
        <v>0</v>
      </c>
      <c r="M586" s="24">
        <v>29.99</v>
      </c>
      <c r="N586">
        <f ca="1">IF(LEFT(tblSales[[#This Row],[Category]],1)="A",RANDBETWEEN(1,4),RANDBETWEEN(2,7))</f>
        <v>1</v>
      </c>
      <c r="O586" s="24">
        <f>IF(COUNTIF($A$2:A586,A586)=1,SUMIFS(tblSales[Revenue],tblSales[Order ID],tblSales[[#This Row],[Order ID]]),"")</f>
        <v>29.99</v>
      </c>
      <c r="P586" t="str">
        <f>TEXT(tblSales[[#This Row],[Date]],"ddd")</f>
        <v>Sat</v>
      </c>
      <c r="Q586">
        <f>1/COUNTIF(tblSales[Order ID],tblSales[[#This Row],[Order ID]])</f>
        <v>1</v>
      </c>
    </row>
    <row r="587" spans="1:17" x14ac:dyDescent="0.25">
      <c r="A587">
        <v>202141</v>
      </c>
      <c r="B587" s="5">
        <v>45493</v>
      </c>
      <c r="C587">
        <v>104053</v>
      </c>
      <c r="D587">
        <v>200559</v>
      </c>
      <c r="E587" t="s">
        <v>95</v>
      </c>
      <c r="F587" t="s">
        <v>97</v>
      </c>
      <c r="G587">
        <v>1</v>
      </c>
      <c r="H587" s="22">
        <v>59.99</v>
      </c>
      <c r="I587" t="s">
        <v>93</v>
      </c>
      <c r="J587" t="s">
        <v>6</v>
      </c>
      <c r="K587" s="23" t="s">
        <v>6</v>
      </c>
      <c r="L587" s="22">
        <v>0</v>
      </c>
      <c r="M587" s="24">
        <v>59.99</v>
      </c>
      <c r="N587">
        <f ca="1">IF(LEFT(tblSales[[#This Row],[Category]],1)="A",RANDBETWEEN(1,4),RANDBETWEEN(2,7))</f>
        <v>2</v>
      </c>
      <c r="O587" s="24">
        <f>IF(COUNTIF($A$2:A587,A587)=1,SUMIFS(tblSales[Revenue],tblSales[Order ID],tblSales[[#This Row],[Order ID]]),"")</f>
        <v>373.96000000000004</v>
      </c>
      <c r="P587" t="str">
        <f>TEXT(tblSales[[#This Row],[Date]],"ddd")</f>
        <v>Sat</v>
      </c>
      <c r="Q587">
        <f>1/COUNTIF(tblSales[Order ID],tblSales[[#This Row],[Order ID]])</f>
        <v>0.25</v>
      </c>
    </row>
    <row r="588" spans="1:17" x14ac:dyDescent="0.25">
      <c r="A588">
        <v>202141</v>
      </c>
      <c r="B588" s="5">
        <v>45493</v>
      </c>
      <c r="C588">
        <v>104053</v>
      </c>
      <c r="D588">
        <v>200556</v>
      </c>
      <c r="E588" t="s">
        <v>95</v>
      </c>
      <c r="F588" t="s">
        <v>96</v>
      </c>
      <c r="G588">
        <v>1</v>
      </c>
      <c r="H588" s="22">
        <v>64.989999999999995</v>
      </c>
      <c r="I588" t="s">
        <v>93</v>
      </c>
      <c r="J588" t="s">
        <v>6</v>
      </c>
      <c r="K588" s="23" t="s">
        <v>6</v>
      </c>
      <c r="L588" s="22">
        <v>0</v>
      </c>
      <c r="M588" s="24">
        <v>64.989999999999995</v>
      </c>
      <c r="N588">
        <f ca="1">IF(LEFT(tblSales[[#This Row],[Category]],1)="A",RANDBETWEEN(1,4),RANDBETWEEN(2,7))</f>
        <v>3</v>
      </c>
      <c r="O588" s="24" t="str">
        <f>IF(COUNTIF($A$2:A588,A588)=1,SUMIFS(tblSales[Revenue],tblSales[Order ID],tblSales[[#This Row],[Order ID]]),"")</f>
        <v/>
      </c>
      <c r="P588" t="str">
        <f>TEXT(tblSales[[#This Row],[Date]],"ddd")</f>
        <v>Sat</v>
      </c>
      <c r="Q588">
        <f>1/COUNTIF(tblSales[Order ID],tblSales[[#This Row],[Order ID]])</f>
        <v>0.25</v>
      </c>
    </row>
    <row r="589" spans="1:17" x14ac:dyDescent="0.25">
      <c r="A589">
        <v>202141</v>
      </c>
      <c r="B589" s="5">
        <v>45493</v>
      </c>
      <c r="C589">
        <v>104053</v>
      </c>
      <c r="D589">
        <v>100250</v>
      </c>
      <c r="E589" t="s">
        <v>98</v>
      </c>
      <c r="F589" t="s">
        <v>51</v>
      </c>
      <c r="G589">
        <v>1</v>
      </c>
      <c r="H589" s="22">
        <v>189</v>
      </c>
      <c r="I589" t="s">
        <v>93</v>
      </c>
      <c r="J589" t="s">
        <v>6</v>
      </c>
      <c r="K589" s="23" t="s">
        <v>6</v>
      </c>
      <c r="L589" s="22">
        <v>0</v>
      </c>
      <c r="M589" s="24">
        <v>189</v>
      </c>
      <c r="N589">
        <f ca="1">IF(LEFT(tblSales[[#This Row],[Category]],1)="A",RANDBETWEEN(1,4),RANDBETWEEN(2,7))</f>
        <v>5</v>
      </c>
      <c r="O589" s="24" t="str">
        <f>IF(COUNTIF($A$2:A589,A589)=1,SUMIFS(tblSales[Revenue],tblSales[Order ID],tblSales[[#This Row],[Order ID]]),"")</f>
        <v/>
      </c>
      <c r="P589" t="str">
        <f>TEXT(tblSales[[#This Row],[Date]],"ddd")</f>
        <v>Sat</v>
      </c>
      <c r="Q589">
        <f>1/COUNTIF(tblSales[Order ID],tblSales[[#This Row],[Order ID]])</f>
        <v>0.25</v>
      </c>
    </row>
    <row r="590" spans="1:17" x14ac:dyDescent="0.25">
      <c r="A590">
        <v>202141</v>
      </c>
      <c r="B590" s="5">
        <v>45493</v>
      </c>
      <c r="C590">
        <v>104053</v>
      </c>
      <c r="D590">
        <v>300185</v>
      </c>
      <c r="E590" t="s">
        <v>92</v>
      </c>
      <c r="F590" t="s">
        <v>101</v>
      </c>
      <c r="G590">
        <v>2</v>
      </c>
      <c r="H590" s="22">
        <v>29.99</v>
      </c>
      <c r="I590" t="s">
        <v>93</v>
      </c>
      <c r="J590" t="s">
        <v>6</v>
      </c>
      <c r="K590" s="23" t="s">
        <v>6</v>
      </c>
      <c r="L590" s="22">
        <v>0</v>
      </c>
      <c r="M590" s="24">
        <v>59.98</v>
      </c>
      <c r="N590">
        <f ca="1">IF(LEFT(tblSales[[#This Row],[Category]],1)="A",RANDBETWEEN(1,4),RANDBETWEEN(2,7))</f>
        <v>2</v>
      </c>
      <c r="O590" s="24" t="str">
        <f>IF(COUNTIF($A$2:A590,A590)=1,SUMIFS(tblSales[Revenue],tblSales[Order ID],tblSales[[#This Row],[Order ID]]),"")</f>
        <v/>
      </c>
      <c r="P590" t="str">
        <f>TEXT(tblSales[[#This Row],[Date]],"ddd")</f>
        <v>Sat</v>
      </c>
      <c r="Q590">
        <f>1/COUNTIF(tblSales[Order ID],tblSales[[#This Row],[Order ID]])</f>
        <v>0.25</v>
      </c>
    </row>
    <row r="591" spans="1:17" x14ac:dyDescent="0.25">
      <c r="A591">
        <v>202142</v>
      </c>
      <c r="B591" s="5">
        <v>45484</v>
      </c>
      <c r="C591">
        <v>103404</v>
      </c>
      <c r="D591">
        <v>100250</v>
      </c>
      <c r="E591" t="s">
        <v>98</v>
      </c>
      <c r="F591" t="s">
        <v>51</v>
      </c>
      <c r="G591">
        <v>5</v>
      </c>
      <c r="H591" s="22">
        <v>189</v>
      </c>
      <c r="I591" t="s">
        <v>93</v>
      </c>
      <c r="J591" t="s">
        <v>6</v>
      </c>
      <c r="K591" s="23" t="s">
        <v>6</v>
      </c>
      <c r="L591" s="22">
        <v>0</v>
      </c>
      <c r="M591" s="24">
        <v>945</v>
      </c>
      <c r="N591">
        <f ca="1">IF(LEFT(tblSales[[#This Row],[Category]],1)="A",RANDBETWEEN(1,4),RANDBETWEEN(2,7))</f>
        <v>3</v>
      </c>
      <c r="O591" s="24">
        <f>IF(COUNTIF($A$2:A591,A591)=1,SUMIFS(tblSales[Revenue],tblSales[Order ID],tblSales[[#This Row],[Order ID]]),"")</f>
        <v>4141</v>
      </c>
      <c r="P591" t="str">
        <f>TEXT(tblSales[[#This Row],[Date]],"ddd")</f>
        <v>Thu</v>
      </c>
      <c r="Q591">
        <f>1/COUNTIF(tblSales[Order ID],tblSales[[#This Row],[Order ID]])</f>
        <v>0.5</v>
      </c>
    </row>
    <row r="592" spans="1:17" x14ac:dyDescent="0.25">
      <c r="A592">
        <v>202142</v>
      </c>
      <c r="B592" s="5">
        <v>45484</v>
      </c>
      <c r="C592">
        <v>103404</v>
      </c>
      <c r="D592">
        <v>100254</v>
      </c>
      <c r="E592" t="s">
        <v>98</v>
      </c>
      <c r="F592" t="s">
        <v>35</v>
      </c>
      <c r="G592">
        <v>4</v>
      </c>
      <c r="H592" s="22">
        <v>799</v>
      </c>
      <c r="I592" t="s">
        <v>93</v>
      </c>
      <c r="J592" t="s">
        <v>6</v>
      </c>
      <c r="K592" s="23" t="s">
        <v>6</v>
      </c>
      <c r="L592" s="22">
        <v>0</v>
      </c>
      <c r="M592" s="24">
        <v>3196</v>
      </c>
      <c r="N592">
        <f ca="1">IF(LEFT(tblSales[[#This Row],[Category]],1)="A",RANDBETWEEN(1,4),RANDBETWEEN(2,7))</f>
        <v>3</v>
      </c>
      <c r="O592" s="24" t="str">
        <f>IF(COUNTIF($A$2:A592,A592)=1,SUMIFS(tblSales[Revenue],tblSales[Order ID],tblSales[[#This Row],[Order ID]]),"")</f>
        <v/>
      </c>
      <c r="P592" t="str">
        <f>TEXT(tblSales[[#This Row],[Date]],"ddd")</f>
        <v>Thu</v>
      </c>
      <c r="Q592">
        <f>1/COUNTIF(tblSales[Order ID],tblSales[[#This Row],[Order ID]])</f>
        <v>0.5</v>
      </c>
    </row>
    <row r="593" spans="1:17" x14ac:dyDescent="0.25">
      <c r="A593">
        <v>202143</v>
      </c>
      <c r="B593" s="5">
        <v>45481</v>
      </c>
      <c r="C593">
        <v>125110</v>
      </c>
      <c r="D593">
        <v>300185</v>
      </c>
      <c r="E593" t="s">
        <v>92</v>
      </c>
      <c r="F593" t="s">
        <v>101</v>
      </c>
      <c r="G593">
        <v>1</v>
      </c>
      <c r="H593" s="22">
        <v>29.99</v>
      </c>
      <c r="I593" t="s">
        <v>18</v>
      </c>
      <c r="J593" t="s">
        <v>99</v>
      </c>
      <c r="K593" s="23">
        <v>0.1</v>
      </c>
      <c r="L593" s="22">
        <v>2.9990000000000001</v>
      </c>
      <c r="M593" s="24">
        <v>26.991</v>
      </c>
      <c r="N593">
        <f ca="1">IF(LEFT(tblSales[[#This Row],[Category]],1)="A",RANDBETWEEN(1,4),RANDBETWEEN(2,7))</f>
        <v>4</v>
      </c>
      <c r="O593" s="24">
        <f>IF(COUNTIF($A$2:A593,A593)=1,SUMIFS(tblSales[Revenue],tblSales[Order ID],tblSales[[#This Row],[Order ID]]),"")</f>
        <v>26.991</v>
      </c>
      <c r="P593" t="str">
        <f>TEXT(tblSales[[#This Row],[Date]],"ddd")</f>
        <v>Mon</v>
      </c>
      <c r="Q593">
        <f>1/COUNTIF(tblSales[Order ID],tblSales[[#This Row],[Order ID]])</f>
        <v>1</v>
      </c>
    </row>
    <row r="594" spans="1:17" x14ac:dyDescent="0.25">
      <c r="A594">
        <v>202144</v>
      </c>
      <c r="B594" s="5">
        <v>45483</v>
      </c>
      <c r="C594">
        <v>114115</v>
      </c>
      <c r="D594">
        <v>200559</v>
      </c>
      <c r="E594" t="s">
        <v>95</v>
      </c>
      <c r="F594" t="s">
        <v>97</v>
      </c>
      <c r="G594">
        <v>1</v>
      </c>
      <c r="H594" s="22">
        <v>59.99</v>
      </c>
      <c r="I594" t="s">
        <v>93</v>
      </c>
      <c r="J594" t="s">
        <v>6</v>
      </c>
      <c r="K594" s="23" t="s">
        <v>6</v>
      </c>
      <c r="L594" s="22">
        <v>0</v>
      </c>
      <c r="M594" s="24">
        <v>59.99</v>
      </c>
      <c r="N594">
        <f ca="1">IF(LEFT(tblSales[[#This Row],[Category]],1)="A",RANDBETWEEN(1,4),RANDBETWEEN(2,7))</f>
        <v>1</v>
      </c>
      <c r="O594" s="24">
        <f>IF(COUNTIF($A$2:A594,A594)=1,SUMIFS(tblSales[Revenue],tblSales[Order ID],tblSales[[#This Row],[Order ID]]),"")</f>
        <v>458.99</v>
      </c>
      <c r="P594" t="str">
        <f>TEXT(tblSales[[#This Row],[Date]],"ddd")</f>
        <v>Wed</v>
      </c>
      <c r="Q594">
        <f>1/COUNTIF(tblSales[Order ID],tblSales[[#This Row],[Order ID]])</f>
        <v>0.5</v>
      </c>
    </row>
    <row r="595" spans="1:17" x14ac:dyDescent="0.25">
      <c r="A595">
        <v>202144</v>
      </c>
      <c r="B595" s="5">
        <v>45483</v>
      </c>
      <c r="C595">
        <v>114115</v>
      </c>
      <c r="D595">
        <v>100251</v>
      </c>
      <c r="E595" t="s">
        <v>98</v>
      </c>
      <c r="F595" t="s">
        <v>30</v>
      </c>
      <c r="G595">
        <v>1</v>
      </c>
      <c r="H595" s="22">
        <v>399</v>
      </c>
      <c r="I595" t="s">
        <v>93</v>
      </c>
      <c r="J595" t="s">
        <v>6</v>
      </c>
      <c r="K595" s="23" t="s">
        <v>6</v>
      </c>
      <c r="L595" s="22">
        <v>0</v>
      </c>
      <c r="M595" s="24">
        <v>399</v>
      </c>
      <c r="N595">
        <f ca="1">IF(LEFT(tblSales[[#This Row],[Category]],1)="A",RANDBETWEEN(1,4),RANDBETWEEN(2,7))</f>
        <v>7</v>
      </c>
      <c r="O595" s="24" t="str">
        <f>IF(COUNTIF($A$2:A595,A595)=1,SUMIFS(tblSales[Revenue],tblSales[Order ID],tblSales[[#This Row],[Order ID]]),"")</f>
        <v/>
      </c>
      <c r="P595" t="str">
        <f>TEXT(tblSales[[#This Row],[Date]],"ddd")</f>
        <v>Wed</v>
      </c>
      <c r="Q595">
        <f>1/COUNTIF(tblSales[Order ID],tblSales[[#This Row],[Order ID]])</f>
        <v>0.5</v>
      </c>
    </row>
    <row r="596" spans="1:17" x14ac:dyDescent="0.25">
      <c r="A596">
        <v>202145</v>
      </c>
      <c r="B596" s="5">
        <v>45482</v>
      </c>
      <c r="C596">
        <v>113854</v>
      </c>
      <c r="D596">
        <v>300191</v>
      </c>
      <c r="E596" t="s">
        <v>92</v>
      </c>
      <c r="F596" t="s">
        <v>103</v>
      </c>
      <c r="G596">
        <v>1</v>
      </c>
      <c r="H596" s="22">
        <v>21.99</v>
      </c>
      <c r="I596" t="s">
        <v>93</v>
      </c>
      <c r="J596" t="s">
        <v>6</v>
      </c>
      <c r="K596" s="23" t="s">
        <v>6</v>
      </c>
      <c r="L596" s="22">
        <v>0</v>
      </c>
      <c r="M596" s="24">
        <v>21.99</v>
      </c>
      <c r="N596">
        <f ca="1">IF(LEFT(tblSales[[#This Row],[Category]],1)="A",RANDBETWEEN(1,4),RANDBETWEEN(2,7))</f>
        <v>2</v>
      </c>
      <c r="O596" s="24">
        <f>IF(COUNTIF($A$2:A596,A596)=1,SUMIFS(tblSales[Revenue],tblSales[Order ID],tblSales[[#This Row],[Order ID]]),"")</f>
        <v>21.99</v>
      </c>
      <c r="P596" t="str">
        <f>TEXT(tblSales[[#This Row],[Date]],"ddd")</f>
        <v>Tue</v>
      </c>
      <c r="Q596">
        <f>1/COUNTIF(tblSales[Order ID],tblSales[[#This Row],[Order ID]])</f>
        <v>1</v>
      </c>
    </row>
    <row r="597" spans="1:17" x14ac:dyDescent="0.25">
      <c r="A597">
        <v>202146</v>
      </c>
      <c r="B597" s="5">
        <v>45491</v>
      </c>
      <c r="C597">
        <v>108292</v>
      </c>
      <c r="D597">
        <v>300185</v>
      </c>
      <c r="E597" t="s">
        <v>92</v>
      </c>
      <c r="F597" t="s">
        <v>101</v>
      </c>
      <c r="G597">
        <v>4</v>
      </c>
      <c r="H597" s="22">
        <v>29.99</v>
      </c>
      <c r="I597" t="s">
        <v>93</v>
      </c>
      <c r="J597" t="s">
        <v>6</v>
      </c>
      <c r="K597" s="23" t="s">
        <v>6</v>
      </c>
      <c r="L597" s="22">
        <v>0</v>
      </c>
      <c r="M597" s="24">
        <v>119.96</v>
      </c>
      <c r="N597">
        <f ca="1">IF(LEFT(tblSales[[#This Row],[Category]],1)="A",RANDBETWEEN(1,4),RANDBETWEEN(2,7))</f>
        <v>2</v>
      </c>
      <c r="O597" s="24">
        <f>IF(COUNTIF($A$2:A597,A597)=1,SUMIFS(tblSales[Revenue],tblSales[Order ID],tblSales[[#This Row],[Order ID]]),"")</f>
        <v>119.96</v>
      </c>
      <c r="P597" t="str">
        <f>TEXT(tblSales[[#This Row],[Date]],"ddd")</f>
        <v>Thu</v>
      </c>
      <c r="Q597">
        <f>1/COUNTIF(tblSales[Order ID],tblSales[[#This Row],[Order ID]])</f>
        <v>1</v>
      </c>
    </row>
    <row r="598" spans="1:17" x14ac:dyDescent="0.25">
      <c r="A598">
        <v>202147</v>
      </c>
      <c r="B598" s="5">
        <v>45487</v>
      </c>
      <c r="C598">
        <v>117973</v>
      </c>
      <c r="D598">
        <v>100252</v>
      </c>
      <c r="E598" t="s">
        <v>98</v>
      </c>
      <c r="F598" t="s">
        <v>33</v>
      </c>
      <c r="G598">
        <v>3</v>
      </c>
      <c r="H598" s="22">
        <v>449</v>
      </c>
      <c r="I598" t="s">
        <v>93</v>
      </c>
      <c r="J598" t="s">
        <v>6</v>
      </c>
      <c r="K598" s="23" t="s">
        <v>6</v>
      </c>
      <c r="L598" s="22">
        <v>0</v>
      </c>
      <c r="M598" s="24">
        <v>1347</v>
      </c>
      <c r="N598">
        <f ca="1">IF(LEFT(tblSales[[#This Row],[Category]],1)="A",RANDBETWEEN(1,4),RANDBETWEEN(2,7))</f>
        <v>6</v>
      </c>
      <c r="O598" s="24">
        <f>IF(COUNTIF($A$2:A598,A598)=1,SUMIFS(tblSales[Revenue],tblSales[Order ID],tblSales[[#This Row],[Order ID]]),"")</f>
        <v>1347</v>
      </c>
      <c r="P598" t="str">
        <f>TEXT(tblSales[[#This Row],[Date]],"ddd")</f>
        <v>Sun</v>
      </c>
      <c r="Q598">
        <f>1/COUNTIF(tblSales[Order ID],tblSales[[#This Row],[Order ID]])</f>
        <v>1</v>
      </c>
    </row>
    <row r="599" spans="1:17" x14ac:dyDescent="0.25">
      <c r="A599">
        <v>202148</v>
      </c>
      <c r="B599" s="5">
        <v>45486</v>
      </c>
      <c r="C599">
        <v>124489</v>
      </c>
      <c r="D599">
        <v>300185</v>
      </c>
      <c r="E599" t="s">
        <v>92</v>
      </c>
      <c r="F599" t="s">
        <v>101</v>
      </c>
      <c r="G599">
        <v>1</v>
      </c>
      <c r="H599" s="22">
        <v>29.99</v>
      </c>
      <c r="I599" t="s">
        <v>93</v>
      </c>
      <c r="J599" t="s">
        <v>6</v>
      </c>
      <c r="K599" s="23" t="s">
        <v>6</v>
      </c>
      <c r="L599" s="22">
        <v>0</v>
      </c>
      <c r="M599" s="24">
        <v>29.99</v>
      </c>
      <c r="N599">
        <f ca="1">IF(LEFT(tblSales[[#This Row],[Category]],1)="A",RANDBETWEEN(1,4),RANDBETWEEN(2,7))</f>
        <v>1</v>
      </c>
      <c r="O599" s="24">
        <f>IF(COUNTIF($A$2:A599,A599)=1,SUMIFS(tblSales[Revenue],tblSales[Order ID],tblSales[[#This Row],[Order ID]]),"")</f>
        <v>174.95000000000002</v>
      </c>
      <c r="P599" t="str">
        <f>TEXT(tblSales[[#This Row],[Date]],"ddd")</f>
        <v>Sat</v>
      </c>
      <c r="Q599">
        <f>1/COUNTIF(tblSales[Order ID],tblSales[[#This Row],[Order ID]])</f>
        <v>0.25</v>
      </c>
    </row>
    <row r="600" spans="1:17" x14ac:dyDescent="0.25">
      <c r="A600">
        <v>202148</v>
      </c>
      <c r="B600" s="5">
        <v>45486</v>
      </c>
      <c r="C600">
        <v>124489</v>
      </c>
      <c r="D600">
        <v>300185</v>
      </c>
      <c r="E600" t="s">
        <v>92</v>
      </c>
      <c r="F600" t="s">
        <v>101</v>
      </c>
      <c r="G600">
        <v>2</v>
      </c>
      <c r="H600" s="22">
        <v>29.99</v>
      </c>
      <c r="I600" t="s">
        <v>93</v>
      </c>
      <c r="J600" t="s">
        <v>6</v>
      </c>
      <c r="K600" s="23" t="s">
        <v>6</v>
      </c>
      <c r="L600" s="22">
        <v>0</v>
      </c>
      <c r="M600" s="24">
        <v>59.98</v>
      </c>
      <c r="N600">
        <f ca="1">IF(LEFT(tblSales[[#This Row],[Category]],1)="A",RANDBETWEEN(1,4),RANDBETWEEN(2,7))</f>
        <v>1</v>
      </c>
      <c r="O600" s="24" t="str">
        <f>IF(COUNTIF($A$2:A600,A600)=1,SUMIFS(tblSales[Revenue],tblSales[Order ID],tblSales[[#This Row],[Order ID]]),"")</f>
        <v/>
      </c>
      <c r="P600" t="str">
        <f>TEXT(tblSales[[#This Row],[Date]],"ddd")</f>
        <v>Sat</v>
      </c>
      <c r="Q600">
        <f>1/COUNTIF(tblSales[Order ID],tblSales[[#This Row],[Order ID]])</f>
        <v>0.25</v>
      </c>
    </row>
    <row r="601" spans="1:17" x14ac:dyDescent="0.25">
      <c r="A601">
        <v>202148</v>
      </c>
      <c r="B601" s="5">
        <v>45486</v>
      </c>
      <c r="C601">
        <v>124489</v>
      </c>
      <c r="D601">
        <v>200559</v>
      </c>
      <c r="E601" t="s">
        <v>95</v>
      </c>
      <c r="F601" t="s">
        <v>97</v>
      </c>
      <c r="G601">
        <v>1</v>
      </c>
      <c r="H601" s="22">
        <v>59.99</v>
      </c>
      <c r="I601" t="s">
        <v>93</v>
      </c>
      <c r="J601" t="s">
        <v>6</v>
      </c>
      <c r="K601" s="23" t="s">
        <v>6</v>
      </c>
      <c r="L601" s="22">
        <v>0</v>
      </c>
      <c r="M601" s="24">
        <v>59.99</v>
      </c>
      <c r="N601">
        <f ca="1">IF(LEFT(tblSales[[#This Row],[Category]],1)="A",RANDBETWEEN(1,4),RANDBETWEEN(2,7))</f>
        <v>2</v>
      </c>
      <c r="O601" s="24" t="str">
        <f>IF(COUNTIF($A$2:A601,A601)=1,SUMIFS(tblSales[Revenue],tblSales[Order ID],tblSales[[#This Row],[Order ID]]),"")</f>
        <v/>
      </c>
      <c r="P601" t="str">
        <f>TEXT(tblSales[[#This Row],[Date]],"ddd")</f>
        <v>Sat</v>
      </c>
      <c r="Q601">
        <f>1/COUNTIF(tblSales[Order ID],tblSales[[#This Row],[Order ID]])</f>
        <v>0.25</v>
      </c>
    </row>
    <row r="602" spans="1:17" x14ac:dyDescent="0.25">
      <c r="A602">
        <v>202148</v>
      </c>
      <c r="B602" s="5">
        <v>45486</v>
      </c>
      <c r="C602">
        <v>124489</v>
      </c>
      <c r="D602">
        <v>300189</v>
      </c>
      <c r="E602" t="s">
        <v>92</v>
      </c>
      <c r="F602" t="s">
        <v>102</v>
      </c>
      <c r="G602">
        <v>1</v>
      </c>
      <c r="H602" s="22">
        <v>24.99</v>
      </c>
      <c r="I602" t="s">
        <v>93</v>
      </c>
      <c r="J602" t="s">
        <v>6</v>
      </c>
      <c r="K602" s="23" t="s">
        <v>6</v>
      </c>
      <c r="L602" s="22">
        <v>0</v>
      </c>
      <c r="M602" s="24">
        <v>24.99</v>
      </c>
      <c r="N602">
        <f ca="1">IF(LEFT(tblSales[[#This Row],[Category]],1)="A",RANDBETWEEN(1,4),RANDBETWEEN(2,7))</f>
        <v>3</v>
      </c>
      <c r="O602" s="24" t="str">
        <f>IF(COUNTIF($A$2:A602,A602)=1,SUMIFS(tblSales[Revenue],tblSales[Order ID],tblSales[[#This Row],[Order ID]]),"")</f>
        <v/>
      </c>
      <c r="P602" t="str">
        <f>TEXT(tblSales[[#This Row],[Date]],"ddd")</f>
        <v>Sat</v>
      </c>
      <c r="Q602">
        <f>1/COUNTIF(tblSales[Order ID],tblSales[[#This Row],[Order ID]])</f>
        <v>0.25</v>
      </c>
    </row>
    <row r="603" spans="1:17" x14ac:dyDescent="0.25">
      <c r="A603">
        <v>202149</v>
      </c>
      <c r="B603" s="5">
        <v>45493</v>
      </c>
      <c r="C603">
        <v>122926</v>
      </c>
      <c r="D603">
        <v>100252</v>
      </c>
      <c r="E603" t="s">
        <v>98</v>
      </c>
      <c r="F603" t="s">
        <v>33</v>
      </c>
      <c r="G603">
        <v>1</v>
      </c>
      <c r="H603" s="22">
        <v>449</v>
      </c>
      <c r="I603" t="s">
        <v>93</v>
      </c>
      <c r="J603" t="s">
        <v>6</v>
      </c>
      <c r="K603" s="23" t="s">
        <v>6</v>
      </c>
      <c r="L603" s="22">
        <v>0</v>
      </c>
      <c r="M603" s="24">
        <v>449</v>
      </c>
      <c r="N603">
        <f ca="1">IF(LEFT(tblSales[[#This Row],[Category]],1)="A",RANDBETWEEN(1,4),RANDBETWEEN(2,7))</f>
        <v>6</v>
      </c>
      <c r="O603" s="24">
        <f>IF(COUNTIF($A$2:A603,A603)=1,SUMIFS(tblSales[Revenue],tblSales[Order ID],tblSales[[#This Row],[Order ID]]),"")</f>
        <v>449</v>
      </c>
      <c r="P603" t="str">
        <f>TEXT(tblSales[[#This Row],[Date]],"ddd")</f>
        <v>Sat</v>
      </c>
      <c r="Q603">
        <f>1/COUNTIF(tblSales[Order ID],tblSales[[#This Row],[Order ID]])</f>
        <v>1</v>
      </c>
    </row>
    <row r="604" spans="1:17" x14ac:dyDescent="0.25">
      <c r="A604">
        <v>202150</v>
      </c>
      <c r="B604" s="5">
        <v>45486</v>
      </c>
      <c r="C604">
        <v>115572</v>
      </c>
      <c r="D604">
        <v>100254</v>
      </c>
      <c r="E604" t="s">
        <v>98</v>
      </c>
      <c r="F604" t="s">
        <v>35</v>
      </c>
      <c r="G604">
        <v>1</v>
      </c>
      <c r="H604" s="22">
        <v>799</v>
      </c>
      <c r="I604" t="s">
        <v>93</v>
      </c>
      <c r="J604" t="s">
        <v>6</v>
      </c>
      <c r="K604" s="23" t="s">
        <v>6</v>
      </c>
      <c r="L604" s="22">
        <v>0</v>
      </c>
      <c r="M604" s="24">
        <v>799</v>
      </c>
      <c r="N604">
        <f ca="1">IF(LEFT(tblSales[[#This Row],[Category]],1)="A",RANDBETWEEN(1,4),RANDBETWEEN(2,7))</f>
        <v>4</v>
      </c>
      <c r="O604" s="24">
        <f>IF(COUNTIF($A$2:A604,A604)=1,SUMIFS(tblSales[Revenue],tblSales[Order ID],tblSales[[#This Row],[Order ID]]),"")</f>
        <v>6054.99</v>
      </c>
      <c r="P604" t="str">
        <f>TEXT(tblSales[[#This Row],[Date]],"ddd")</f>
        <v>Sat</v>
      </c>
      <c r="Q604">
        <f>1/COUNTIF(tblSales[Order ID],tblSales[[#This Row],[Order ID]])</f>
        <v>0.33333333333333331</v>
      </c>
    </row>
    <row r="605" spans="1:17" x14ac:dyDescent="0.25">
      <c r="A605">
        <v>202150</v>
      </c>
      <c r="B605" s="5">
        <v>45486</v>
      </c>
      <c r="C605">
        <v>115572</v>
      </c>
      <c r="D605">
        <v>200559</v>
      </c>
      <c r="E605" t="s">
        <v>95</v>
      </c>
      <c r="F605" t="s">
        <v>97</v>
      </c>
      <c r="G605">
        <v>1</v>
      </c>
      <c r="H605" s="22">
        <v>59.99</v>
      </c>
      <c r="I605" t="s">
        <v>93</v>
      </c>
      <c r="J605" t="s">
        <v>6</v>
      </c>
      <c r="K605" s="23" t="s">
        <v>6</v>
      </c>
      <c r="L605" s="22">
        <v>0</v>
      </c>
      <c r="M605" s="24">
        <v>59.99</v>
      </c>
      <c r="N605">
        <f ca="1">IF(LEFT(tblSales[[#This Row],[Category]],1)="A",RANDBETWEEN(1,4),RANDBETWEEN(2,7))</f>
        <v>1</v>
      </c>
      <c r="O605" s="24" t="str">
        <f>IF(COUNTIF($A$2:A605,A605)=1,SUMIFS(tblSales[Revenue],tblSales[Order ID],tblSales[[#This Row],[Order ID]]),"")</f>
        <v/>
      </c>
      <c r="P605" t="str">
        <f>TEXT(tblSales[[#This Row],[Date]],"ddd")</f>
        <v>Sat</v>
      </c>
      <c r="Q605">
        <f>1/COUNTIF(tblSales[Order ID],tblSales[[#This Row],[Order ID]])</f>
        <v>0.33333333333333331</v>
      </c>
    </row>
    <row r="606" spans="1:17" x14ac:dyDescent="0.25">
      <c r="A606">
        <v>202150</v>
      </c>
      <c r="B606" s="5">
        <v>45486</v>
      </c>
      <c r="C606">
        <v>115572</v>
      </c>
      <c r="D606">
        <v>100255</v>
      </c>
      <c r="E606" t="s">
        <v>98</v>
      </c>
      <c r="F606" t="s">
        <v>39</v>
      </c>
      <c r="G606">
        <v>4</v>
      </c>
      <c r="H606" s="22">
        <v>1299</v>
      </c>
      <c r="I606" t="s">
        <v>93</v>
      </c>
      <c r="J606" t="s">
        <v>6</v>
      </c>
      <c r="K606" s="23" t="s">
        <v>6</v>
      </c>
      <c r="L606" s="22">
        <v>0</v>
      </c>
      <c r="M606" s="24">
        <v>5196</v>
      </c>
      <c r="N606">
        <f ca="1">IF(LEFT(tblSales[[#This Row],[Category]],1)="A",RANDBETWEEN(1,4),RANDBETWEEN(2,7))</f>
        <v>2</v>
      </c>
      <c r="O606" s="24" t="str">
        <f>IF(COUNTIF($A$2:A606,A606)=1,SUMIFS(tblSales[Revenue],tblSales[Order ID],tblSales[[#This Row],[Order ID]]),"")</f>
        <v/>
      </c>
      <c r="P606" t="str">
        <f>TEXT(tblSales[[#This Row],[Date]],"ddd")</f>
        <v>Sat</v>
      </c>
      <c r="Q606">
        <f>1/COUNTIF(tblSales[Order ID],tblSales[[#This Row],[Order ID]])</f>
        <v>0.33333333333333331</v>
      </c>
    </row>
    <row r="607" spans="1:17" x14ac:dyDescent="0.25">
      <c r="A607">
        <v>202151</v>
      </c>
      <c r="B607" s="5">
        <v>45484</v>
      </c>
      <c r="C607">
        <v>107928</v>
      </c>
      <c r="D607">
        <v>300190</v>
      </c>
      <c r="E607" t="s">
        <v>92</v>
      </c>
      <c r="F607" t="s">
        <v>91</v>
      </c>
      <c r="G607">
        <v>1</v>
      </c>
      <c r="H607" s="22">
        <v>35.99</v>
      </c>
      <c r="I607" t="s">
        <v>93</v>
      </c>
      <c r="J607" t="s">
        <v>6</v>
      </c>
      <c r="K607" s="23" t="s">
        <v>6</v>
      </c>
      <c r="L607" s="22">
        <v>0</v>
      </c>
      <c r="M607" s="24">
        <v>35.99</v>
      </c>
      <c r="N607">
        <f ca="1">IF(LEFT(tblSales[[#This Row],[Category]],1)="A",RANDBETWEEN(1,4),RANDBETWEEN(2,7))</f>
        <v>3</v>
      </c>
      <c r="O607" s="24">
        <f>IF(COUNTIF($A$2:A607,A607)=1,SUMIFS(tblSales[Revenue],tblSales[Order ID],tblSales[[#This Row],[Order ID]]),"")</f>
        <v>364.92</v>
      </c>
      <c r="P607" t="str">
        <f>TEXT(tblSales[[#This Row],[Date]],"ddd")</f>
        <v>Thu</v>
      </c>
      <c r="Q607">
        <f>1/COUNTIF(tblSales[Order ID],tblSales[[#This Row],[Order ID]])</f>
        <v>0.16666666666666666</v>
      </c>
    </row>
    <row r="608" spans="1:17" x14ac:dyDescent="0.25">
      <c r="A608">
        <v>202151</v>
      </c>
      <c r="B608" s="5">
        <v>45484</v>
      </c>
      <c r="C608">
        <v>107928</v>
      </c>
      <c r="D608">
        <v>200559</v>
      </c>
      <c r="E608" t="s">
        <v>95</v>
      </c>
      <c r="F608" t="s">
        <v>97</v>
      </c>
      <c r="G608">
        <v>2</v>
      </c>
      <c r="H608" s="22">
        <v>59.99</v>
      </c>
      <c r="I608" t="s">
        <v>93</v>
      </c>
      <c r="J608" t="s">
        <v>6</v>
      </c>
      <c r="K608" s="23" t="s">
        <v>6</v>
      </c>
      <c r="L608" s="22">
        <v>0</v>
      </c>
      <c r="M608" s="24">
        <v>119.98</v>
      </c>
      <c r="N608">
        <f ca="1">IF(LEFT(tblSales[[#This Row],[Category]],1)="A",RANDBETWEEN(1,4),RANDBETWEEN(2,7))</f>
        <v>1</v>
      </c>
      <c r="O608" s="24" t="str">
        <f>IF(COUNTIF($A$2:A608,A608)=1,SUMIFS(tblSales[Revenue],tblSales[Order ID],tblSales[[#This Row],[Order ID]]),"")</f>
        <v/>
      </c>
      <c r="P608" t="str">
        <f>TEXT(tblSales[[#This Row],[Date]],"ddd")</f>
        <v>Thu</v>
      </c>
      <c r="Q608">
        <f>1/COUNTIF(tblSales[Order ID],tblSales[[#This Row],[Order ID]])</f>
        <v>0.16666666666666666</v>
      </c>
    </row>
    <row r="609" spans="1:17" x14ac:dyDescent="0.25">
      <c r="A609">
        <v>202151</v>
      </c>
      <c r="B609" s="5">
        <v>45484</v>
      </c>
      <c r="C609">
        <v>107928</v>
      </c>
      <c r="D609">
        <v>200556</v>
      </c>
      <c r="E609" t="s">
        <v>95</v>
      </c>
      <c r="F609" t="s">
        <v>96</v>
      </c>
      <c r="G609">
        <v>2</v>
      </c>
      <c r="H609" s="22">
        <v>64.989999999999995</v>
      </c>
      <c r="I609" t="s">
        <v>93</v>
      </c>
      <c r="J609" t="s">
        <v>6</v>
      </c>
      <c r="K609" s="23" t="s">
        <v>6</v>
      </c>
      <c r="L609" s="22">
        <v>0</v>
      </c>
      <c r="M609" s="24">
        <v>129.97999999999999</v>
      </c>
      <c r="N609">
        <f ca="1">IF(LEFT(tblSales[[#This Row],[Category]],1)="A",RANDBETWEEN(1,4),RANDBETWEEN(2,7))</f>
        <v>3</v>
      </c>
      <c r="O609" s="24" t="str">
        <f>IF(COUNTIF($A$2:A609,A609)=1,SUMIFS(tblSales[Revenue],tblSales[Order ID],tblSales[[#This Row],[Order ID]]),"")</f>
        <v/>
      </c>
      <c r="P609" t="str">
        <f>TEXT(tblSales[[#This Row],[Date]],"ddd")</f>
        <v>Thu</v>
      </c>
      <c r="Q609">
        <f>1/COUNTIF(tblSales[Order ID],tblSales[[#This Row],[Order ID]])</f>
        <v>0.16666666666666666</v>
      </c>
    </row>
    <row r="610" spans="1:17" x14ac:dyDescent="0.25">
      <c r="A610">
        <v>202151</v>
      </c>
      <c r="B610" s="5">
        <v>45484</v>
      </c>
      <c r="C610">
        <v>107928</v>
      </c>
      <c r="D610">
        <v>300185</v>
      </c>
      <c r="E610" t="s">
        <v>92</v>
      </c>
      <c r="F610" t="s">
        <v>101</v>
      </c>
      <c r="G610">
        <v>1</v>
      </c>
      <c r="H610" s="22">
        <v>29.99</v>
      </c>
      <c r="I610" t="s">
        <v>93</v>
      </c>
      <c r="J610" t="s">
        <v>6</v>
      </c>
      <c r="K610" s="23" t="s">
        <v>6</v>
      </c>
      <c r="L610" s="22">
        <v>0</v>
      </c>
      <c r="M610" s="24">
        <v>29.99</v>
      </c>
      <c r="N610">
        <f ca="1">IF(LEFT(tblSales[[#This Row],[Category]],1)="A",RANDBETWEEN(1,4),RANDBETWEEN(2,7))</f>
        <v>4</v>
      </c>
      <c r="O610" s="24" t="str">
        <f>IF(COUNTIF($A$2:A610,A610)=1,SUMIFS(tblSales[Revenue],tblSales[Order ID],tblSales[[#This Row],[Order ID]]),"")</f>
        <v/>
      </c>
      <c r="P610" t="str">
        <f>TEXT(tblSales[[#This Row],[Date]],"ddd")</f>
        <v>Thu</v>
      </c>
      <c r="Q610">
        <f>1/COUNTIF(tblSales[Order ID],tblSales[[#This Row],[Order ID]])</f>
        <v>0.16666666666666666</v>
      </c>
    </row>
    <row r="611" spans="1:17" x14ac:dyDescent="0.25">
      <c r="A611">
        <v>202151</v>
      </c>
      <c r="B611" s="5">
        <v>45484</v>
      </c>
      <c r="C611">
        <v>107928</v>
      </c>
      <c r="D611">
        <v>200549</v>
      </c>
      <c r="E611" t="s">
        <v>95</v>
      </c>
      <c r="F611" t="s">
        <v>94</v>
      </c>
      <c r="G611">
        <v>1</v>
      </c>
      <c r="H611" s="22">
        <v>18.989999999999998</v>
      </c>
      <c r="I611" t="s">
        <v>93</v>
      </c>
      <c r="J611" t="s">
        <v>6</v>
      </c>
      <c r="K611" s="23" t="s">
        <v>6</v>
      </c>
      <c r="L611" s="22">
        <v>0</v>
      </c>
      <c r="M611" s="24">
        <v>18.989999999999998</v>
      </c>
      <c r="N611">
        <f ca="1">IF(LEFT(tblSales[[#This Row],[Category]],1)="A",RANDBETWEEN(1,4),RANDBETWEEN(2,7))</f>
        <v>1</v>
      </c>
      <c r="O611" s="24" t="str">
        <f>IF(COUNTIF($A$2:A611,A611)=1,SUMIFS(tblSales[Revenue],tblSales[Order ID],tblSales[[#This Row],[Order ID]]),"")</f>
        <v/>
      </c>
      <c r="P611" t="str">
        <f>TEXT(tblSales[[#This Row],[Date]],"ddd")</f>
        <v>Thu</v>
      </c>
      <c r="Q611">
        <f>1/COUNTIF(tblSales[Order ID],tblSales[[#This Row],[Order ID]])</f>
        <v>0.16666666666666666</v>
      </c>
    </row>
    <row r="612" spans="1:17" x14ac:dyDescent="0.25">
      <c r="A612">
        <v>202151</v>
      </c>
      <c r="B612" s="5">
        <v>45484</v>
      </c>
      <c r="C612">
        <v>107928</v>
      </c>
      <c r="D612">
        <v>200548</v>
      </c>
      <c r="E612" t="s">
        <v>95</v>
      </c>
      <c r="F612" t="s">
        <v>111</v>
      </c>
      <c r="G612">
        <v>1</v>
      </c>
      <c r="H612" s="22">
        <v>29.99</v>
      </c>
      <c r="I612" t="s">
        <v>93</v>
      </c>
      <c r="J612" t="s">
        <v>6</v>
      </c>
      <c r="K612" s="23" t="s">
        <v>6</v>
      </c>
      <c r="L612" s="22">
        <v>0</v>
      </c>
      <c r="M612" s="24">
        <v>29.99</v>
      </c>
      <c r="N612">
        <f ca="1">IF(LEFT(tblSales[[#This Row],[Category]],1)="A",RANDBETWEEN(1,4),RANDBETWEEN(2,7))</f>
        <v>1</v>
      </c>
      <c r="O612" s="24" t="str">
        <f>IF(COUNTIF($A$2:A612,A612)=1,SUMIFS(tblSales[Revenue],tblSales[Order ID],tblSales[[#This Row],[Order ID]]),"")</f>
        <v/>
      </c>
      <c r="P612" t="str">
        <f>TEXT(tblSales[[#This Row],[Date]],"ddd")</f>
        <v>Thu</v>
      </c>
      <c r="Q612">
        <f>1/COUNTIF(tblSales[Order ID],tblSales[[#This Row],[Order ID]])</f>
        <v>0.16666666666666666</v>
      </c>
    </row>
    <row r="613" spans="1:17" x14ac:dyDescent="0.25">
      <c r="A613">
        <v>202152</v>
      </c>
      <c r="B613" s="5">
        <v>45492</v>
      </c>
      <c r="C613">
        <v>105618</v>
      </c>
      <c r="D613">
        <v>100250</v>
      </c>
      <c r="E613" t="s">
        <v>98</v>
      </c>
      <c r="F613" t="s">
        <v>51</v>
      </c>
      <c r="G613">
        <v>4</v>
      </c>
      <c r="H613" s="22">
        <v>189</v>
      </c>
      <c r="I613" t="s">
        <v>18</v>
      </c>
      <c r="J613" t="s">
        <v>99</v>
      </c>
      <c r="K613" s="23">
        <v>0.1</v>
      </c>
      <c r="L613" s="22">
        <v>75.600000000000009</v>
      </c>
      <c r="M613" s="24">
        <v>680.4</v>
      </c>
      <c r="N613">
        <f ca="1">IF(LEFT(tblSales[[#This Row],[Category]],1)="A",RANDBETWEEN(1,4),RANDBETWEEN(2,7))</f>
        <v>2</v>
      </c>
      <c r="O613" s="24">
        <f>IF(COUNTIF($A$2:A613,A613)=1,SUMIFS(tblSales[Revenue],tblSales[Order ID],tblSales[[#This Row],[Order ID]]),"")</f>
        <v>680.4</v>
      </c>
      <c r="P613" t="str">
        <f>TEXT(tblSales[[#This Row],[Date]],"ddd")</f>
        <v>Fri</v>
      </c>
      <c r="Q613">
        <f>1/COUNTIF(tblSales[Order ID],tblSales[[#This Row],[Order ID]])</f>
        <v>1</v>
      </c>
    </row>
    <row r="614" spans="1:17" x14ac:dyDescent="0.25">
      <c r="A614">
        <v>202153</v>
      </c>
      <c r="B614" s="5">
        <v>45491</v>
      </c>
      <c r="C614">
        <v>129122</v>
      </c>
      <c r="D614">
        <v>300185</v>
      </c>
      <c r="E614" t="s">
        <v>92</v>
      </c>
      <c r="F614" t="s">
        <v>101</v>
      </c>
      <c r="G614">
        <v>2</v>
      </c>
      <c r="H614" s="22">
        <v>29.99</v>
      </c>
      <c r="I614" t="s">
        <v>18</v>
      </c>
      <c r="J614" t="s">
        <v>99</v>
      </c>
      <c r="K614" s="23">
        <v>0.1</v>
      </c>
      <c r="L614" s="22">
        <v>5.9980000000000002</v>
      </c>
      <c r="M614" s="24">
        <v>53.981999999999999</v>
      </c>
      <c r="N614">
        <f ca="1">IF(LEFT(tblSales[[#This Row],[Category]],1)="A",RANDBETWEEN(1,4),RANDBETWEEN(2,7))</f>
        <v>2</v>
      </c>
      <c r="O614" s="24">
        <f>IF(COUNTIF($A$2:A614,A614)=1,SUMIFS(tblSales[Revenue],tblSales[Order ID],tblSales[[#This Row],[Order ID]]),"")</f>
        <v>53.981999999999999</v>
      </c>
      <c r="P614" t="str">
        <f>TEXT(tblSales[[#This Row],[Date]],"ddd")</f>
        <v>Thu</v>
      </c>
      <c r="Q614">
        <f>1/COUNTIF(tblSales[Order ID],tblSales[[#This Row],[Order ID]])</f>
        <v>1</v>
      </c>
    </row>
    <row r="615" spans="1:17" x14ac:dyDescent="0.25">
      <c r="A615">
        <v>202154</v>
      </c>
      <c r="B615" s="5">
        <v>45486</v>
      </c>
      <c r="C615">
        <v>123836</v>
      </c>
      <c r="D615">
        <v>200556</v>
      </c>
      <c r="E615" t="s">
        <v>95</v>
      </c>
      <c r="F615" t="s">
        <v>96</v>
      </c>
      <c r="G615">
        <v>1</v>
      </c>
      <c r="H615" s="22">
        <v>64.989999999999995</v>
      </c>
      <c r="I615" t="s">
        <v>93</v>
      </c>
      <c r="J615" t="s">
        <v>6</v>
      </c>
      <c r="K615" s="23" t="s">
        <v>6</v>
      </c>
      <c r="L615" s="22">
        <v>0</v>
      </c>
      <c r="M615" s="24">
        <v>64.989999999999995</v>
      </c>
      <c r="N615">
        <f ca="1">IF(LEFT(tblSales[[#This Row],[Category]],1)="A",RANDBETWEEN(1,4),RANDBETWEEN(2,7))</f>
        <v>2</v>
      </c>
      <c r="O615" s="24">
        <f>IF(COUNTIF($A$2:A615,A615)=1,SUMIFS(tblSales[Revenue],tblSales[Order ID],tblSales[[#This Row],[Order ID]]),"")</f>
        <v>64.989999999999995</v>
      </c>
      <c r="P615" t="str">
        <f>TEXT(tblSales[[#This Row],[Date]],"ddd")</f>
        <v>Sat</v>
      </c>
      <c r="Q615">
        <f>1/COUNTIF(tblSales[Order ID],tblSales[[#This Row],[Order ID]])</f>
        <v>1</v>
      </c>
    </row>
    <row r="616" spans="1:17" x14ac:dyDescent="0.25">
      <c r="A616">
        <v>202155</v>
      </c>
      <c r="B616" s="5">
        <v>45485</v>
      </c>
      <c r="C616">
        <v>109663</v>
      </c>
      <c r="D616">
        <v>300191</v>
      </c>
      <c r="E616" t="s">
        <v>92</v>
      </c>
      <c r="F616" t="s">
        <v>103</v>
      </c>
      <c r="G616">
        <v>1</v>
      </c>
      <c r="H616" s="22">
        <v>21.99</v>
      </c>
      <c r="I616" t="s">
        <v>18</v>
      </c>
      <c r="J616" t="s">
        <v>99</v>
      </c>
      <c r="K616" s="23">
        <v>0.1</v>
      </c>
      <c r="L616" s="22">
        <v>2.1989999999999998</v>
      </c>
      <c r="M616" s="24">
        <v>19.790999999999997</v>
      </c>
      <c r="N616">
        <f ca="1">IF(LEFT(tblSales[[#This Row],[Category]],1)="A",RANDBETWEEN(1,4),RANDBETWEEN(2,7))</f>
        <v>4</v>
      </c>
      <c r="O616" s="24">
        <f>IF(COUNTIF($A$2:A616,A616)=1,SUMIFS(tblSales[Revenue],tblSales[Order ID],tblSales[[#This Row],[Order ID]]),"")</f>
        <v>258.255</v>
      </c>
      <c r="P616" t="str">
        <f>TEXT(tblSales[[#This Row],[Date]],"ddd")</f>
        <v>Fri</v>
      </c>
      <c r="Q616">
        <f>1/COUNTIF(tblSales[Order ID],tblSales[[#This Row],[Order ID]])</f>
        <v>0.25</v>
      </c>
    </row>
    <row r="617" spans="1:17" x14ac:dyDescent="0.25">
      <c r="A617">
        <v>202155</v>
      </c>
      <c r="B617" s="5">
        <v>45485</v>
      </c>
      <c r="C617">
        <v>109663</v>
      </c>
      <c r="D617">
        <v>200549</v>
      </c>
      <c r="E617" t="s">
        <v>95</v>
      </c>
      <c r="F617" t="s">
        <v>94</v>
      </c>
      <c r="G617">
        <v>3</v>
      </c>
      <c r="H617" s="22">
        <v>18.989999999999998</v>
      </c>
      <c r="I617" t="s">
        <v>18</v>
      </c>
      <c r="J617" t="s">
        <v>99</v>
      </c>
      <c r="K617" s="23">
        <v>0.1</v>
      </c>
      <c r="L617" s="22">
        <v>5.6970000000000001</v>
      </c>
      <c r="M617" s="24">
        <v>51.272999999999996</v>
      </c>
      <c r="N617">
        <f ca="1">IF(LEFT(tblSales[[#This Row],[Category]],1)="A",RANDBETWEEN(1,4),RANDBETWEEN(2,7))</f>
        <v>1</v>
      </c>
      <c r="O617" s="24" t="str">
        <f>IF(COUNTIF($A$2:A617,A617)=1,SUMIFS(tblSales[Revenue],tblSales[Order ID],tblSales[[#This Row],[Order ID]]),"")</f>
        <v/>
      </c>
      <c r="P617" t="str">
        <f>TEXT(tblSales[[#This Row],[Date]],"ddd")</f>
        <v>Fri</v>
      </c>
      <c r="Q617">
        <f>1/COUNTIF(tblSales[Order ID],tblSales[[#This Row],[Order ID]])</f>
        <v>0.25</v>
      </c>
    </row>
    <row r="618" spans="1:17" x14ac:dyDescent="0.25">
      <c r="A618">
        <v>202155</v>
      </c>
      <c r="B618" s="5">
        <v>45485</v>
      </c>
      <c r="C618">
        <v>109663</v>
      </c>
      <c r="D618">
        <v>100250</v>
      </c>
      <c r="E618" t="s">
        <v>98</v>
      </c>
      <c r="F618" t="s">
        <v>51</v>
      </c>
      <c r="G618">
        <v>1</v>
      </c>
      <c r="H618" s="22">
        <v>189</v>
      </c>
      <c r="I618" t="s">
        <v>18</v>
      </c>
      <c r="J618" t="s">
        <v>99</v>
      </c>
      <c r="K618" s="23">
        <v>0.1</v>
      </c>
      <c r="L618" s="22">
        <v>18.900000000000002</v>
      </c>
      <c r="M618" s="24">
        <v>170.1</v>
      </c>
      <c r="N618">
        <f ca="1">IF(LEFT(tblSales[[#This Row],[Category]],1)="A",RANDBETWEEN(1,4),RANDBETWEEN(2,7))</f>
        <v>7</v>
      </c>
      <c r="O618" s="24" t="str">
        <f>IF(COUNTIF($A$2:A618,A618)=1,SUMIFS(tblSales[Revenue],tblSales[Order ID],tblSales[[#This Row],[Order ID]]),"")</f>
        <v/>
      </c>
      <c r="P618" t="str">
        <f>TEXT(tblSales[[#This Row],[Date]],"ddd")</f>
        <v>Fri</v>
      </c>
      <c r="Q618">
        <f>1/COUNTIF(tblSales[Order ID],tblSales[[#This Row],[Order ID]])</f>
        <v>0.25</v>
      </c>
    </row>
    <row r="619" spans="1:17" x14ac:dyDescent="0.25">
      <c r="A619">
        <v>202155</v>
      </c>
      <c r="B619" s="5">
        <v>45485</v>
      </c>
      <c r="C619">
        <v>109663</v>
      </c>
      <c r="D619">
        <v>200549</v>
      </c>
      <c r="E619" t="s">
        <v>95</v>
      </c>
      <c r="F619" t="s">
        <v>94</v>
      </c>
      <c r="G619">
        <v>1</v>
      </c>
      <c r="H619" s="22">
        <v>18.989999999999998</v>
      </c>
      <c r="I619" t="s">
        <v>18</v>
      </c>
      <c r="J619" t="s">
        <v>99</v>
      </c>
      <c r="K619" s="23">
        <v>0.1</v>
      </c>
      <c r="L619" s="22">
        <v>1.899</v>
      </c>
      <c r="M619" s="24">
        <v>17.090999999999998</v>
      </c>
      <c r="N619">
        <f ca="1">IF(LEFT(tblSales[[#This Row],[Category]],1)="A",RANDBETWEEN(1,4),RANDBETWEEN(2,7))</f>
        <v>4</v>
      </c>
      <c r="O619" s="24" t="str">
        <f>IF(COUNTIF($A$2:A619,A619)=1,SUMIFS(tblSales[Revenue],tblSales[Order ID],tblSales[[#This Row],[Order ID]]),"")</f>
        <v/>
      </c>
      <c r="P619" t="str">
        <f>TEXT(tblSales[[#This Row],[Date]],"ddd")</f>
        <v>Fri</v>
      </c>
      <c r="Q619">
        <f>1/COUNTIF(tblSales[Order ID],tblSales[[#This Row],[Order ID]])</f>
        <v>0.25</v>
      </c>
    </row>
    <row r="620" spans="1:17" x14ac:dyDescent="0.25">
      <c r="A620">
        <v>202156</v>
      </c>
      <c r="B620" s="5">
        <v>45486</v>
      </c>
      <c r="C620">
        <v>128619</v>
      </c>
      <c r="D620">
        <v>200559</v>
      </c>
      <c r="E620" t="s">
        <v>95</v>
      </c>
      <c r="F620" t="s">
        <v>97</v>
      </c>
      <c r="G620">
        <v>1</v>
      </c>
      <c r="H620" s="22">
        <v>59.99</v>
      </c>
      <c r="I620" t="s">
        <v>93</v>
      </c>
      <c r="J620" t="s">
        <v>6</v>
      </c>
      <c r="K620" s="23" t="s">
        <v>6</v>
      </c>
      <c r="L620" s="22">
        <v>0</v>
      </c>
      <c r="M620" s="24">
        <v>59.99</v>
      </c>
      <c r="N620">
        <f ca="1">IF(LEFT(tblSales[[#This Row],[Category]],1)="A",RANDBETWEEN(1,4),RANDBETWEEN(2,7))</f>
        <v>4</v>
      </c>
      <c r="O620" s="24">
        <f>IF(COUNTIF($A$2:A620,A620)=1,SUMIFS(tblSales[Revenue],tblSales[Order ID],tblSales[[#This Row],[Order ID]]),"")</f>
        <v>59.99</v>
      </c>
      <c r="P620" t="str">
        <f>TEXT(tblSales[[#This Row],[Date]],"ddd")</f>
        <v>Sat</v>
      </c>
      <c r="Q620">
        <f>1/COUNTIF(tblSales[Order ID],tblSales[[#This Row],[Order ID]])</f>
        <v>1</v>
      </c>
    </row>
    <row r="621" spans="1:17" x14ac:dyDescent="0.25">
      <c r="A621">
        <v>202157</v>
      </c>
      <c r="B621" s="5">
        <v>45491</v>
      </c>
      <c r="C621">
        <v>110844</v>
      </c>
      <c r="D621">
        <v>100254</v>
      </c>
      <c r="E621" t="s">
        <v>98</v>
      </c>
      <c r="F621" t="s">
        <v>35</v>
      </c>
      <c r="G621">
        <v>1</v>
      </c>
      <c r="H621" s="22">
        <v>799</v>
      </c>
      <c r="I621" t="s">
        <v>93</v>
      </c>
      <c r="J621" t="s">
        <v>6</v>
      </c>
      <c r="K621" s="23" t="s">
        <v>6</v>
      </c>
      <c r="L621" s="22">
        <v>0</v>
      </c>
      <c r="M621" s="24">
        <v>799</v>
      </c>
      <c r="N621">
        <f ca="1">IF(LEFT(tblSales[[#This Row],[Category]],1)="A",RANDBETWEEN(1,4),RANDBETWEEN(2,7))</f>
        <v>3</v>
      </c>
      <c r="O621" s="24">
        <f>IF(COUNTIF($A$2:A621,A621)=1,SUMIFS(tblSales[Revenue],tblSales[Order ID],tblSales[[#This Row],[Order ID]]),"")</f>
        <v>978.97</v>
      </c>
      <c r="P621" t="str">
        <f>TEXT(tblSales[[#This Row],[Date]],"ddd")</f>
        <v>Thu</v>
      </c>
      <c r="Q621">
        <f>1/COUNTIF(tblSales[Order ID],tblSales[[#This Row],[Order ID]])</f>
        <v>0.25</v>
      </c>
    </row>
    <row r="622" spans="1:17" x14ac:dyDescent="0.25">
      <c r="A622">
        <v>202157</v>
      </c>
      <c r="B622" s="5">
        <v>45491</v>
      </c>
      <c r="C622">
        <v>110844</v>
      </c>
      <c r="D622">
        <v>200559</v>
      </c>
      <c r="E622" t="s">
        <v>95</v>
      </c>
      <c r="F622" t="s">
        <v>97</v>
      </c>
      <c r="G622">
        <v>1</v>
      </c>
      <c r="H622" s="22">
        <v>59.99</v>
      </c>
      <c r="I622" t="s">
        <v>93</v>
      </c>
      <c r="J622" t="s">
        <v>6</v>
      </c>
      <c r="K622" s="23" t="s">
        <v>6</v>
      </c>
      <c r="L622" s="22">
        <v>0</v>
      </c>
      <c r="M622" s="24">
        <v>59.99</v>
      </c>
      <c r="N622">
        <f ca="1">IF(LEFT(tblSales[[#This Row],[Category]],1)="A",RANDBETWEEN(1,4),RANDBETWEEN(2,7))</f>
        <v>4</v>
      </c>
      <c r="O622" s="24" t="str">
        <f>IF(COUNTIF($A$2:A622,A622)=1,SUMIFS(tblSales[Revenue],tblSales[Order ID],tblSales[[#This Row],[Order ID]]),"")</f>
        <v/>
      </c>
      <c r="P622" t="str">
        <f>TEXT(tblSales[[#This Row],[Date]],"ddd")</f>
        <v>Thu</v>
      </c>
      <c r="Q622">
        <f>1/COUNTIF(tblSales[Order ID],tblSales[[#This Row],[Order ID]])</f>
        <v>0.25</v>
      </c>
    </row>
    <row r="623" spans="1:17" x14ac:dyDescent="0.25">
      <c r="A623">
        <v>202157</v>
      </c>
      <c r="B623" s="5">
        <v>45491</v>
      </c>
      <c r="C623">
        <v>110844</v>
      </c>
      <c r="D623">
        <v>200559</v>
      </c>
      <c r="E623" t="s">
        <v>95</v>
      </c>
      <c r="F623" t="s">
        <v>97</v>
      </c>
      <c r="G623">
        <v>1</v>
      </c>
      <c r="H623" s="22">
        <v>59.99</v>
      </c>
      <c r="I623" t="s">
        <v>93</v>
      </c>
      <c r="J623" t="s">
        <v>6</v>
      </c>
      <c r="K623" s="23" t="s">
        <v>6</v>
      </c>
      <c r="L623" s="22">
        <v>0</v>
      </c>
      <c r="M623" s="24">
        <v>59.99</v>
      </c>
      <c r="N623">
        <f ca="1">IF(LEFT(tblSales[[#This Row],[Category]],1)="A",RANDBETWEEN(1,4),RANDBETWEEN(2,7))</f>
        <v>2</v>
      </c>
      <c r="O623" s="24" t="str">
        <f>IF(COUNTIF($A$2:A623,A623)=1,SUMIFS(tblSales[Revenue],tblSales[Order ID],tblSales[[#This Row],[Order ID]]),"")</f>
        <v/>
      </c>
      <c r="P623" t="str">
        <f>TEXT(tblSales[[#This Row],[Date]],"ddd")</f>
        <v>Thu</v>
      </c>
      <c r="Q623">
        <f>1/COUNTIF(tblSales[Order ID],tblSales[[#This Row],[Order ID]])</f>
        <v>0.25</v>
      </c>
    </row>
    <row r="624" spans="1:17" x14ac:dyDescent="0.25">
      <c r="A624">
        <v>202157</v>
      </c>
      <c r="B624" s="5">
        <v>45491</v>
      </c>
      <c r="C624">
        <v>110844</v>
      </c>
      <c r="D624">
        <v>200559</v>
      </c>
      <c r="E624" t="s">
        <v>95</v>
      </c>
      <c r="F624" t="s">
        <v>97</v>
      </c>
      <c r="G624">
        <v>1</v>
      </c>
      <c r="H624" s="22">
        <v>59.99</v>
      </c>
      <c r="I624" t="s">
        <v>93</v>
      </c>
      <c r="J624" t="s">
        <v>6</v>
      </c>
      <c r="K624" s="23" t="s">
        <v>6</v>
      </c>
      <c r="L624" s="22">
        <v>0</v>
      </c>
      <c r="M624" s="24">
        <v>59.99</v>
      </c>
      <c r="N624">
        <f ca="1">IF(LEFT(tblSales[[#This Row],[Category]],1)="A",RANDBETWEEN(1,4),RANDBETWEEN(2,7))</f>
        <v>3</v>
      </c>
      <c r="O624" s="24" t="str">
        <f>IF(COUNTIF($A$2:A624,A624)=1,SUMIFS(tblSales[Revenue],tblSales[Order ID],tblSales[[#This Row],[Order ID]]),"")</f>
        <v/>
      </c>
      <c r="P624" t="str">
        <f>TEXT(tblSales[[#This Row],[Date]],"ddd")</f>
        <v>Thu</v>
      </c>
      <c r="Q624">
        <f>1/COUNTIF(tblSales[Order ID],tblSales[[#This Row],[Order ID]])</f>
        <v>0.25</v>
      </c>
    </row>
    <row r="625" spans="1:17" x14ac:dyDescent="0.25">
      <c r="A625">
        <v>202158</v>
      </c>
      <c r="B625" s="5">
        <v>45483</v>
      </c>
      <c r="C625">
        <v>116270</v>
      </c>
      <c r="D625">
        <v>100250</v>
      </c>
      <c r="E625" t="s">
        <v>98</v>
      </c>
      <c r="F625" t="s">
        <v>51</v>
      </c>
      <c r="G625">
        <v>2</v>
      </c>
      <c r="H625" s="22">
        <v>189</v>
      </c>
      <c r="I625" t="s">
        <v>93</v>
      </c>
      <c r="J625" t="s">
        <v>6</v>
      </c>
      <c r="K625" s="23" t="s">
        <v>6</v>
      </c>
      <c r="L625" s="22">
        <v>0</v>
      </c>
      <c r="M625" s="24">
        <v>378</v>
      </c>
      <c r="N625">
        <f ca="1">IF(LEFT(tblSales[[#This Row],[Category]],1)="A",RANDBETWEEN(1,4),RANDBETWEEN(2,7))</f>
        <v>4</v>
      </c>
      <c r="O625" s="24">
        <f>IF(COUNTIF($A$2:A625,A625)=1,SUMIFS(tblSales[Revenue],tblSales[Order ID],tblSales[[#This Row],[Order ID]]),"")</f>
        <v>1677</v>
      </c>
      <c r="P625" t="str">
        <f>TEXT(tblSales[[#This Row],[Date]],"ddd")</f>
        <v>Wed</v>
      </c>
      <c r="Q625">
        <f>1/COUNTIF(tblSales[Order ID],tblSales[[#This Row],[Order ID]])</f>
        <v>0.5</v>
      </c>
    </row>
    <row r="626" spans="1:17" x14ac:dyDescent="0.25">
      <c r="A626">
        <v>202158</v>
      </c>
      <c r="B626" s="5">
        <v>45483</v>
      </c>
      <c r="C626">
        <v>116270</v>
      </c>
      <c r="D626">
        <v>100255</v>
      </c>
      <c r="E626" t="s">
        <v>98</v>
      </c>
      <c r="F626" t="s">
        <v>39</v>
      </c>
      <c r="G626">
        <v>1</v>
      </c>
      <c r="H626" s="22">
        <v>1299</v>
      </c>
      <c r="I626" t="s">
        <v>93</v>
      </c>
      <c r="J626" t="s">
        <v>6</v>
      </c>
      <c r="K626" s="23" t="s">
        <v>6</v>
      </c>
      <c r="L626" s="22">
        <v>0</v>
      </c>
      <c r="M626" s="24">
        <v>1299</v>
      </c>
      <c r="N626">
        <f ca="1">IF(LEFT(tblSales[[#This Row],[Category]],1)="A",RANDBETWEEN(1,4),RANDBETWEEN(2,7))</f>
        <v>6</v>
      </c>
      <c r="O626" s="24" t="str">
        <f>IF(COUNTIF($A$2:A626,A626)=1,SUMIFS(tblSales[Revenue],tblSales[Order ID],tblSales[[#This Row],[Order ID]]),"")</f>
        <v/>
      </c>
      <c r="P626" t="str">
        <f>TEXT(tblSales[[#This Row],[Date]],"ddd")</f>
        <v>Wed</v>
      </c>
      <c r="Q626">
        <f>1/COUNTIF(tblSales[Order ID],tblSales[[#This Row],[Order ID]])</f>
        <v>0.5</v>
      </c>
    </row>
    <row r="627" spans="1:17" x14ac:dyDescent="0.25">
      <c r="A627">
        <v>202159</v>
      </c>
      <c r="B627" s="5">
        <v>45493</v>
      </c>
      <c r="C627">
        <v>110119</v>
      </c>
      <c r="D627">
        <v>100249</v>
      </c>
      <c r="E627" t="s">
        <v>98</v>
      </c>
      <c r="F627" t="s">
        <v>46</v>
      </c>
      <c r="G627">
        <v>4</v>
      </c>
      <c r="H627" s="22">
        <v>249</v>
      </c>
      <c r="I627" t="s">
        <v>18</v>
      </c>
      <c r="J627" t="s">
        <v>99</v>
      </c>
      <c r="K627" s="23">
        <v>0.1</v>
      </c>
      <c r="L627" s="22">
        <v>99.600000000000009</v>
      </c>
      <c r="M627" s="24">
        <v>896.4</v>
      </c>
      <c r="N627">
        <f ca="1">IF(LEFT(tblSales[[#This Row],[Category]],1)="A",RANDBETWEEN(1,4),RANDBETWEEN(2,7))</f>
        <v>2</v>
      </c>
      <c r="O627" s="24">
        <f>IF(COUNTIF($A$2:A627,A627)=1,SUMIFS(tblSales[Revenue],tblSales[Order ID],tblSales[[#This Row],[Order ID]]),"")</f>
        <v>896.4</v>
      </c>
      <c r="P627" t="str">
        <f>TEXT(tblSales[[#This Row],[Date]],"ddd")</f>
        <v>Sat</v>
      </c>
      <c r="Q627">
        <f>1/COUNTIF(tblSales[Order ID],tblSales[[#This Row],[Order ID]])</f>
        <v>1</v>
      </c>
    </row>
    <row r="628" spans="1:17" x14ac:dyDescent="0.25">
      <c r="A628">
        <v>202160</v>
      </c>
      <c r="B628" s="5">
        <v>45485</v>
      </c>
      <c r="C628">
        <v>130598</v>
      </c>
      <c r="D628">
        <v>200559</v>
      </c>
      <c r="E628" t="s">
        <v>95</v>
      </c>
      <c r="F628" t="s">
        <v>97</v>
      </c>
      <c r="G628">
        <v>4</v>
      </c>
      <c r="H628" s="22">
        <v>59.99</v>
      </c>
      <c r="I628" t="s">
        <v>93</v>
      </c>
      <c r="J628" t="s">
        <v>6</v>
      </c>
      <c r="K628" s="23" t="s">
        <v>6</v>
      </c>
      <c r="L628" s="22">
        <v>0</v>
      </c>
      <c r="M628" s="24">
        <v>239.96</v>
      </c>
      <c r="N628">
        <f ca="1">IF(LEFT(tblSales[[#This Row],[Category]],1)="A",RANDBETWEEN(1,4),RANDBETWEEN(2,7))</f>
        <v>2</v>
      </c>
      <c r="O628" s="24">
        <f>IF(COUNTIF($A$2:A628,A628)=1,SUMIFS(tblSales[Revenue],tblSales[Order ID],tblSales[[#This Row],[Order ID]]),"")</f>
        <v>239.96</v>
      </c>
      <c r="P628" t="str">
        <f>TEXT(tblSales[[#This Row],[Date]],"ddd")</f>
        <v>Fri</v>
      </c>
      <c r="Q628">
        <f>1/COUNTIF(tblSales[Order ID],tblSales[[#This Row],[Order ID]])</f>
        <v>1</v>
      </c>
    </row>
    <row r="629" spans="1:17" x14ac:dyDescent="0.25">
      <c r="A629">
        <v>202161</v>
      </c>
      <c r="B629" s="5">
        <v>45483</v>
      </c>
      <c r="C629">
        <v>126632</v>
      </c>
      <c r="D629">
        <v>200559</v>
      </c>
      <c r="E629" t="s">
        <v>95</v>
      </c>
      <c r="F629" t="s">
        <v>97</v>
      </c>
      <c r="G629">
        <v>2</v>
      </c>
      <c r="H629" s="22">
        <v>59.99</v>
      </c>
      <c r="I629" t="s">
        <v>93</v>
      </c>
      <c r="J629" t="s">
        <v>6</v>
      </c>
      <c r="K629" s="23" t="s">
        <v>6</v>
      </c>
      <c r="L629" s="22">
        <v>0</v>
      </c>
      <c r="M629" s="24">
        <v>119.98</v>
      </c>
      <c r="N629">
        <f ca="1">IF(LEFT(tblSales[[#This Row],[Category]],1)="A",RANDBETWEEN(1,4),RANDBETWEEN(2,7))</f>
        <v>4</v>
      </c>
      <c r="O629" s="24">
        <f>IF(COUNTIF($A$2:A629,A629)=1,SUMIFS(tblSales[Revenue],tblSales[Order ID],tblSales[[#This Row],[Order ID]]),"")</f>
        <v>2023.88</v>
      </c>
      <c r="P629" t="str">
        <f>TEXT(tblSales[[#This Row],[Date]],"ddd")</f>
        <v>Wed</v>
      </c>
      <c r="Q629">
        <f>1/COUNTIF(tblSales[Order ID],tblSales[[#This Row],[Order ID]])</f>
        <v>0.16666666666666666</v>
      </c>
    </row>
    <row r="630" spans="1:17" x14ac:dyDescent="0.25">
      <c r="A630">
        <v>202161</v>
      </c>
      <c r="B630" s="5">
        <v>45483</v>
      </c>
      <c r="C630">
        <v>126632</v>
      </c>
      <c r="D630">
        <v>200559</v>
      </c>
      <c r="E630" t="s">
        <v>95</v>
      </c>
      <c r="F630" t="s">
        <v>97</v>
      </c>
      <c r="G630">
        <v>4</v>
      </c>
      <c r="H630" s="22">
        <v>59.99</v>
      </c>
      <c r="I630" t="s">
        <v>93</v>
      </c>
      <c r="J630" t="s">
        <v>6</v>
      </c>
      <c r="K630" s="23" t="s">
        <v>6</v>
      </c>
      <c r="L630" s="22">
        <v>0</v>
      </c>
      <c r="M630" s="24">
        <v>239.96</v>
      </c>
      <c r="N630">
        <f ca="1">IF(LEFT(tblSales[[#This Row],[Category]],1)="A",RANDBETWEEN(1,4),RANDBETWEEN(2,7))</f>
        <v>3</v>
      </c>
      <c r="O630" s="24" t="str">
        <f>IF(COUNTIF($A$2:A630,A630)=1,SUMIFS(tblSales[Revenue],tblSales[Order ID],tblSales[[#This Row],[Order ID]]),"")</f>
        <v/>
      </c>
      <c r="P630" t="str">
        <f>TEXT(tblSales[[#This Row],[Date]],"ddd")</f>
        <v>Wed</v>
      </c>
      <c r="Q630">
        <f>1/COUNTIF(tblSales[Order ID],tblSales[[#This Row],[Order ID]])</f>
        <v>0.16666666666666666</v>
      </c>
    </row>
    <row r="631" spans="1:17" x14ac:dyDescent="0.25">
      <c r="A631">
        <v>202161</v>
      </c>
      <c r="B631" s="5">
        <v>45483</v>
      </c>
      <c r="C631">
        <v>126632</v>
      </c>
      <c r="D631">
        <v>200559</v>
      </c>
      <c r="E631" t="s">
        <v>95</v>
      </c>
      <c r="F631" t="s">
        <v>97</v>
      </c>
      <c r="G631">
        <v>1</v>
      </c>
      <c r="H631" s="22">
        <v>59.99</v>
      </c>
      <c r="I631" t="s">
        <v>93</v>
      </c>
      <c r="J631" t="s">
        <v>6</v>
      </c>
      <c r="K631" s="23" t="s">
        <v>6</v>
      </c>
      <c r="L631" s="22">
        <v>0</v>
      </c>
      <c r="M631" s="24">
        <v>59.99</v>
      </c>
      <c r="N631">
        <f ca="1">IF(LEFT(tblSales[[#This Row],[Category]],1)="A",RANDBETWEEN(1,4),RANDBETWEEN(2,7))</f>
        <v>4</v>
      </c>
      <c r="O631" s="24" t="str">
        <f>IF(COUNTIF($A$2:A631,A631)=1,SUMIFS(tblSales[Revenue],tblSales[Order ID],tblSales[[#This Row],[Order ID]]),"")</f>
        <v/>
      </c>
      <c r="P631" t="str">
        <f>TEXT(tblSales[[#This Row],[Date]],"ddd")</f>
        <v>Wed</v>
      </c>
      <c r="Q631">
        <f>1/COUNTIF(tblSales[Order ID],tblSales[[#This Row],[Order ID]])</f>
        <v>0.16666666666666666</v>
      </c>
    </row>
    <row r="632" spans="1:17" x14ac:dyDescent="0.25">
      <c r="A632">
        <v>202161</v>
      </c>
      <c r="B632" s="5">
        <v>45483</v>
      </c>
      <c r="C632">
        <v>126632</v>
      </c>
      <c r="D632">
        <v>100255</v>
      </c>
      <c r="E632" t="s">
        <v>98</v>
      </c>
      <c r="F632" t="s">
        <v>39</v>
      </c>
      <c r="G632">
        <v>1</v>
      </c>
      <c r="H632" s="22">
        <v>1299</v>
      </c>
      <c r="I632" t="s">
        <v>93</v>
      </c>
      <c r="J632" t="s">
        <v>6</v>
      </c>
      <c r="K632" s="23" t="s">
        <v>6</v>
      </c>
      <c r="L632" s="22">
        <v>0</v>
      </c>
      <c r="M632" s="24">
        <v>1299</v>
      </c>
      <c r="N632">
        <f ca="1">IF(LEFT(tblSales[[#This Row],[Category]],1)="A",RANDBETWEEN(1,4),RANDBETWEEN(2,7))</f>
        <v>2</v>
      </c>
      <c r="O632" s="24" t="str">
        <f>IF(COUNTIF($A$2:A632,A632)=1,SUMIFS(tblSales[Revenue],tblSales[Order ID],tblSales[[#This Row],[Order ID]]),"")</f>
        <v/>
      </c>
      <c r="P632" t="str">
        <f>TEXT(tblSales[[#This Row],[Date]],"ddd")</f>
        <v>Wed</v>
      </c>
      <c r="Q632">
        <f>1/COUNTIF(tblSales[Order ID],tblSales[[#This Row],[Order ID]])</f>
        <v>0.16666666666666666</v>
      </c>
    </row>
    <row r="633" spans="1:17" x14ac:dyDescent="0.25">
      <c r="A633">
        <v>202161</v>
      </c>
      <c r="B633" s="5">
        <v>45483</v>
      </c>
      <c r="C633">
        <v>126632</v>
      </c>
      <c r="D633">
        <v>200559</v>
      </c>
      <c r="E633" t="s">
        <v>95</v>
      </c>
      <c r="F633" t="s">
        <v>97</v>
      </c>
      <c r="G633">
        <v>4</v>
      </c>
      <c r="H633" s="22">
        <v>59.99</v>
      </c>
      <c r="I633" t="s">
        <v>93</v>
      </c>
      <c r="J633" t="s">
        <v>6</v>
      </c>
      <c r="K633" s="23" t="s">
        <v>6</v>
      </c>
      <c r="L633" s="22">
        <v>0</v>
      </c>
      <c r="M633" s="24">
        <v>239.96</v>
      </c>
      <c r="N633">
        <f ca="1">IF(LEFT(tblSales[[#This Row],[Category]],1)="A",RANDBETWEEN(1,4),RANDBETWEEN(2,7))</f>
        <v>3</v>
      </c>
      <c r="O633" s="24" t="str">
        <f>IF(COUNTIF($A$2:A633,A633)=1,SUMIFS(tblSales[Revenue],tblSales[Order ID],tblSales[[#This Row],[Order ID]]),"")</f>
        <v/>
      </c>
      <c r="P633" t="str">
        <f>TEXT(tblSales[[#This Row],[Date]],"ddd")</f>
        <v>Wed</v>
      </c>
      <c r="Q633">
        <f>1/COUNTIF(tblSales[Order ID],tblSales[[#This Row],[Order ID]])</f>
        <v>0.16666666666666666</v>
      </c>
    </row>
    <row r="634" spans="1:17" x14ac:dyDescent="0.25">
      <c r="A634">
        <v>202161</v>
      </c>
      <c r="B634" s="5">
        <v>45483</v>
      </c>
      <c r="C634">
        <v>126632</v>
      </c>
      <c r="D634">
        <v>200556</v>
      </c>
      <c r="E634" t="s">
        <v>95</v>
      </c>
      <c r="F634" t="s">
        <v>96</v>
      </c>
      <c r="G634">
        <v>1</v>
      </c>
      <c r="H634" s="22">
        <v>64.989999999999995</v>
      </c>
      <c r="I634" t="s">
        <v>93</v>
      </c>
      <c r="J634" t="s">
        <v>6</v>
      </c>
      <c r="K634" s="23" t="s">
        <v>6</v>
      </c>
      <c r="L634" s="22">
        <v>0</v>
      </c>
      <c r="M634" s="24">
        <v>64.989999999999995</v>
      </c>
      <c r="N634">
        <f ca="1">IF(LEFT(tblSales[[#This Row],[Category]],1)="A",RANDBETWEEN(1,4),RANDBETWEEN(2,7))</f>
        <v>4</v>
      </c>
      <c r="O634" s="24" t="str">
        <f>IF(COUNTIF($A$2:A634,A634)=1,SUMIFS(tblSales[Revenue],tblSales[Order ID],tblSales[[#This Row],[Order ID]]),"")</f>
        <v/>
      </c>
      <c r="P634" t="str">
        <f>TEXT(tblSales[[#This Row],[Date]],"ddd")</f>
        <v>Wed</v>
      </c>
      <c r="Q634">
        <f>1/COUNTIF(tblSales[Order ID],tblSales[[#This Row],[Order ID]])</f>
        <v>0.16666666666666666</v>
      </c>
    </row>
    <row r="635" spans="1:17" x14ac:dyDescent="0.25">
      <c r="A635">
        <v>202162</v>
      </c>
      <c r="B635" s="5">
        <v>45486</v>
      </c>
      <c r="C635">
        <v>106483</v>
      </c>
      <c r="D635">
        <v>300187</v>
      </c>
      <c r="E635" t="s">
        <v>92</v>
      </c>
      <c r="F635" t="s">
        <v>110</v>
      </c>
      <c r="G635">
        <v>1</v>
      </c>
      <c r="H635" s="22">
        <v>54.99</v>
      </c>
      <c r="I635" t="s">
        <v>93</v>
      </c>
      <c r="J635" t="s">
        <v>6</v>
      </c>
      <c r="K635" s="23" t="s">
        <v>6</v>
      </c>
      <c r="L635" s="22">
        <v>0</v>
      </c>
      <c r="M635" s="24">
        <v>54.99</v>
      </c>
      <c r="N635">
        <f ca="1">IF(LEFT(tblSales[[#This Row],[Category]],1)="A",RANDBETWEEN(1,4),RANDBETWEEN(2,7))</f>
        <v>3</v>
      </c>
      <c r="O635" s="24">
        <f>IF(COUNTIF($A$2:A635,A635)=1,SUMIFS(tblSales[Revenue],tblSales[Order ID],tblSales[[#This Row],[Order ID]]),"")</f>
        <v>1673.97</v>
      </c>
      <c r="P635" t="str">
        <f>TEXT(tblSales[[#This Row],[Date]],"ddd")</f>
        <v>Sat</v>
      </c>
      <c r="Q635">
        <f>1/COUNTIF(tblSales[Order ID],tblSales[[#This Row],[Order ID]])</f>
        <v>0.33333333333333331</v>
      </c>
    </row>
    <row r="636" spans="1:17" x14ac:dyDescent="0.25">
      <c r="A636">
        <v>202162</v>
      </c>
      <c r="B636" s="5">
        <v>45486</v>
      </c>
      <c r="C636">
        <v>106483</v>
      </c>
      <c r="D636">
        <v>100256</v>
      </c>
      <c r="E636" t="s">
        <v>98</v>
      </c>
      <c r="F636" t="s">
        <v>54</v>
      </c>
      <c r="G636">
        <v>1</v>
      </c>
      <c r="H636" s="22">
        <v>1499</v>
      </c>
      <c r="I636" t="s">
        <v>93</v>
      </c>
      <c r="J636" t="s">
        <v>6</v>
      </c>
      <c r="K636" s="23" t="s">
        <v>6</v>
      </c>
      <c r="L636" s="22">
        <v>0</v>
      </c>
      <c r="M636" s="24">
        <v>1499</v>
      </c>
      <c r="N636">
        <f ca="1">IF(LEFT(tblSales[[#This Row],[Category]],1)="A",RANDBETWEEN(1,4),RANDBETWEEN(2,7))</f>
        <v>5</v>
      </c>
      <c r="O636" s="24" t="str">
        <f>IF(COUNTIF($A$2:A636,A636)=1,SUMIFS(tblSales[Revenue],tblSales[Order ID],tblSales[[#This Row],[Order ID]]),"")</f>
        <v/>
      </c>
      <c r="P636" t="str">
        <f>TEXT(tblSales[[#This Row],[Date]],"ddd")</f>
        <v>Sat</v>
      </c>
      <c r="Q636">
        <f>1/COUNTIF(tblSales[Order ID],tblSales[[#This Row],[Order ID]])</f>
        <v>0.33333333333333331</v>
      </c>
    </row>
    <row r="637" spans="1:17" x14ac:dyDescent="0.25">
      <c r="A637">
        <v>202162</v>
      </c>
      <c r="B637" s="5">
        <v>45486</v>
      </c>
      <c r="C637">
        <v>106483</v>
      </c>
      <c r="D637">
        <v>200559</v>
      </c>
      <c r="E637" t="s">
        <v>95</v>
      </c>
      <c r="F637" t="s">
        <v>97</v>
      </c>
      <c r="G637">
        <v>2</v>
      </c>
      <c r="H637" s="22">
        <v>59.99</v>
      </c>
      <c r="I637" t="s">
        <v>93</v>
      </c>
      <c r="J637" t="s">
        <v>6</v>
      </c>
      <c r="K637" s="23" t="s">
        <v>6</v>
      </c>
      <c r="L637" s="22">
        <v>0</v>
      </c>
      <c r="M637" s="24">
        <v>119.98</v>
      </c>
      <c r="N637">
        <f ca="1">IF(LEFT(tblSales[[#This Row],[Category]],1)="A",RANDBETWEEN(1,4),RANDBETWEEN(2,7))</f>
        <v>3</v>
      </c>
      <c r="O637" s="24" t="str">
        <f>IF(COUNTIF($A$2:A637,A637)=1,SUMIFS(tblSales[Revenue],tblSales[Order ID],tblSales[[#This Row],[Order ID]]),"")</f>
        <v/>
      </c>
      <c r="P637" t="str">
        <f>TEXT(tblSales[[#This Row],[Date]],"ddd")</f>
        <v>Sat</v>
      </c>
      <c r="Q637">
        <f>1/COUNTIF(tblSales[Order ID],tblSales[[#This Row],[Order ID]])</f>
        <v>0.33333333333333331</v>
      </c>
    </row>
    <row r="638" spans="1:17" x14ac:dyDescent="0.25">
      <c r="A638">
        <v>202163</v>
      </c>
      <c r="B638" s="5">
        <v>45484</v>
      </c>
      <c r="C638">
        <v>120264</v>
      </c>
      <c r="D638">
        <v>100253</v>
      </c>
      <c r="E638" t="s">
        <v>98</v>
      </c>
      <c r="F638" t="s">
        <v>48</v>
      </c>
      <c r="G638">
        <v>3</v>
      </c>
      <c r="H638" s="22">
        <v>279</v>
      </c>
      <c r="I638" t="s">
        <v>93</v>
      </c>
      <c r="J638" t="s">
        <v>6</v>
      </c>
      <c r="K638" s="23" t="s">
        <v>6</v>
      </c>
      <c r="L638" s="22">
        <v>0</v>
      </c>
      <c r="M638" s="24">
        <v>837</v>
      </c>
      <c r="N638">
        <f ca="1">IF(LEFT(tblSales[[#This Row],[Category]],1)="A",RANDBETWEEN(1,4),RANDBETWEEN(2,7))</f>
        <v>2</v>
      </c>
      <c r="O638" s="24">
        <f>IF(COUNTIF($A$2:A638,A638)=1,SUMIFS(tblSales[Revenue],tblSales[Order ID],tblSales[[#This Row],[Order ID]]),"")</f>
        <v>1046.96</v>
      </c>
      <c r="P638" t="str">
        <f>TEXT(tblSales[[#This Row],[Date]],"ddd")</f>
        <v>Thu</v>
      </c>
      <c r="Q638">
        <f>1/COUNTIF(tblSales[Order ID],tblSales[[#This Row],[Order ID]])</f>
        <v>0.25</v>
      </c>
    </row>
    <row r="639" spans="1:17" x14ac:dyDescent="0.25">
      <c r="A639">
        <v>202163</v>
      </c>
      <c r="B639" s="5">
        <v>45484</v>
      </c>
      <c r="C639">
        <v>120264</v>
      </c>
      <c r="D639">
        <v>300185</v>
      </c>
      <c r="E639" t="s">
        <v>92</v>
      </c>
      <c r="F639" t="s">
        <v>101</v>
      </c>
      <c r="G639">
        <v>1</v>
      </c>
      <c r="H639" s="22">
        <v>29.99</v>
      </c>
      <c r="I639" t="s">
        <v>93</v>
      </c>
      <c r="J639" t="s">
        <v>6</v>
      </c>
      <c r="K639" s="23" t="s">
        <v>6</v>
      </c>
      <c r="L639" s="22">
        <v>0</v>
      </c>
      <c r="M639" s="24">
        <v>29.99</v>
      </c>
      <c r="N639">
        <f ca="1">IF(LEFT(tblSales[[#This Row],[Category]],1)="A",RANDBETWEEN(1,4),RANDBETWEEN(2,7))</f>
        <v>4</v>
      </c>
      <c r="O639" s="24" t="str">
        <f>IF(COUNTIF($A$2:A639,A639)=1,SUMIFS(tblSales[Revenue],tblSales[Order ID],tblSales[[#This Row],[Order ID]]),"")</f>
        <v/>
      </c>
      <c r="P639" t="str">
        <f>TEXT(tblSales[[#This Row],[Date]],"ddd")</f>
        <v>Thu</v>
      </c>
      <c r="Q639">
        <f>1/COUNTIF(tblSales[Order ID],tblSales[[#This Row],[Order ID]])</f>
        <v>0.25</v>
      </c>
    </row>
    <row r="640" spans="1:17" x14ac:dyDescent="0.25">
      <c r="A640">
        <v>202163</v>
      </c>
      <c r="B640" s="5">
        <v>45484</v>
      </c>
      <c r="C640">
        <v>120264</v>
      </c>
      <c r="D640">
        <v>200559</v>
      </c>
      <c r="E640" t="s">
        <v>95</v>
      </c>
      <c r="F640" t="s">
        <v>97</v>
      </c>
      <c r="G640">
        <v>1</v>
      </c>
      <c r="H640" s="22">
        <v>59.99</v>
      </c>
      <c r="I640" t="s">
        <v>93</v>
      </c>
      <c r="J640" t="s">
        <v>6</v>
      </c>
      <c r="K640" s="23" t="s">
        <v>6</v>
      </c>
      <c r="L640" s="22">
        <v>0</v>
      </c>
      <c r="M640" s="24">
        <v>59.99</v>
      </c>
      <c r="N640">
        <f ca="1">IF(LEFT(tblSales[[#This Row],[Category]],1)="A",RANDBETWEEN(1,4),RANDBETWEEN(2,7))</f>
        <v>4</v>
      </c>
      <c r="O640" s="24" t="str">
        <f>IF(COUNTIF($A$2:A640,A640)=1,SUMIFS(tblSales[Revenue],tblSales[Order ID],tblSales[[#This Row],[Order ID]]),"")</f>
        <v/>
      </c>
      <c r="P640" t="str">
        <f>TEXT(tblSales[[#This Row],[Date]],"ddd")</f>
        <v>Thu</v>
      </c>
      <c r="Q640">
        <f>1/COUNTIF(tblSales[Order ID],tblSales[[#This Row],[Order ID]])</f>
        <v>0.25</v>
      </c>
    </row>
    <row r="641" spans="1:17" x14ac:dyDescent="0.25">
      <c r="A641">
        <v>202163</v>
      </c>
      <c r="B641" s="5">
        <v>45484</v>
      </c>
      <c r="C641">
        <v>120264</v>
      </c>
      <c r="D641">
        <v>200559</v>
      </c>
      <c r="E641" t="s">
        <v>95</v>
      </c>
      <c r="F641" t="s">
        <v>97</v>
      </c>
      <c r="G641">
        <v>2</v>
      </c>
      <c r="H641" s="22">
        <v>59.99</v>
      </c>
      <c r="I641" t="s">
        <v>93</v>
      </c>
      <c r="J641" t="s">
        <v>6</v>
      </c>
      <c r="K641" s="23" t="s">
        <v>6</v>
      </c>
      <c r="L641" s="22">
        <v>0</v>
      </c>
      <c r="M641" s="24">
        <v>119.98</v>
      </c>
      <c r="N641">
        <f ca="1">IF(LEFT(tblSales[[#This Row],[Category]],1)="A",RANDBETWEEN(1,4),RANDBETWEEN(2,7))</f>
        <v>1</v>
      </c>
      <c r="O641" s="24" t="str">
        <f>IF(COUNTIF($A$2:A641,A641)=1,SUMIFS(tblSales[Revenue],tblSales[Order ID],tblSales[[#This Row],[Order ID]]),"")</f>
        <v/>
      </c>
      <c r="P641" t="str">
        <f>TEXT(tblSales[[#This Row],[Date]],"ddd")</f>
        <v>Thu</v>
      </c>
      <c r="Q641">
        <f>1/COUNTIF(tblSales[Order ID],tblSales[[#This Row],[Order ID]])</f>
        <v>0.25</v>
      </c>
    </row>
    <row r="642" spans="1:17" x14ac:dyDescent="0.25">
      <c r="A642">
        <v>202164</v>
      </c>
      <c r="B642" s="5">
        <v>45488</v>
      </c>
      <c r="C642">
        <v>111548</v>
      </c>
      <c r="D642">
        <v>300185</v>
      </c>
      <c r="E642" t="s">
        <v>92</v>
      </c>
      <c r="F642" t="s">
        <v>101</v>
      </c>
      <c r="G642">
        <v>1</v>
      </c>
      <c r="H642" s="22">
        <v>29.99</v>
      </c>
      <c r="I642" t="s">
        <v>93</v>
      </c>
      <c r="J642" t="s">
        <v>6</v>
      </c>
      <c r="K642" s="23" t="s">
        <v>6</v>
      </c>
      <c r="L642" s="22">
        <v>0</v>
      </c>
      <c r="M642" s="24">
        <v>29.99</v>
      </c>
      <c r="N642">
        <f ca="1">IF(LEFT(tblSales[[#This Row],[Category]],1)="A",RANDBETWEEN(1,4),RANDBETWEEN(2,7))</f>
        <v>2</v>
      </c>
      <c r="O642" s="24">
        <f>IF(COUNTIF($A$2:A642,A642)=1,SUMIFS(tblSales[Revenue],tblSales[Order ID],tblSales[[#This Row],[Order ID]]),"")</f>
        <v>29.99</v>
      </c>
      <c r="P642" t="str">
        <f>TEXT(tblSales[[#This Row],[Date]],"ddd")</f>
        <v>Mon</v>
      </c>
      <c r="Q642">
        <f>1/COUNTIF(tblSales[Order ID],tblSales[[#This Row],[Order ID]])</f>
        <v>1</v>
      </c>
    </row>
    <row r="643" spans="1:17" x14ac:dyDescent="0.25">
      <c r="A643">
        <v>202165</v>
      </c>
      <c r="B643" s="5">
        <v>45485</v>
      </c>
      <c r="C643">
        <v>131042</v>
      </c>
      <c r="D643">
        <v>300185</v>
      </c>
      <c r="E643" t="s">
        <v>92</v>
      </c>
      <c r="F643" t="s">
        <v>101</v>
      </c>
      <c r="G643">
        <v>1</v>
      </c>
      <c r="H643" s="22">
        <v>29.99</v>
      </c>
      <c r="I643" t="s">
        <v>18</v>
      </c>
      <c r="J643" t="s">
        <v>99</v>
      </c>
      <c r="K643" s="23">
        <v>0.1</v>
      </c>
      <c r="L643" s="22">
        <v>2.9990000000000001</v>
      </c>
      <c r="M643" s="24">
        <v>26.991</v>
      </c>
      <c r="N643">
        <f ca="1">IF(LEFT(tblSales[[#This Row],[Category]],1)="A",RANDBETWEEN(1,4),RANDBETWEEN(2,7))</f>
        <v>1</v>
      </c>
      <c r="O643" s="24">
        <f>IF(COUNTIF($A$2:A643,A643)=1,SUMIFS(tblSales[Revenue],tblSales[Order ID],tblSales[[#This Row],[Order ID]]),"")</f>
        <v>367.19099999999997</v>
      </c>
      <c r="P643" t="str">
        <f>TEXT(tblSales[[#This Row],[Date]],"ddd")</f>
        <v>Fri</v>
      </c>
      <c r="Q643">
        <f>1/COUNTIF(tblSales[Order ID],tblSales[[#This Row],[Order ID]])</f>
        <v>0.5</v>
      </c>
    </row>
    <row r="644" spans="1:17" x14ac:dyDescent="0.25">
      <c r="A644">
        <v>202165</v>
      </c>
      <c r="B644" s="5">
        <v>45485</v>
      </c>
      <c r="C644">
        <v>131042</v>
      </c>
      <c r="D644">
        <v>100250</v>
      </c>
      <c r="E644" t="s">
        <v>98</v>
      </c>
      <c r="F644" t="s">
        <v>51</v>
      </c>
      <c r="G644">
        <v>2</v>
      </c>
      <c r="H644" s="22">
        <v>189</v>
      </c>
      <c r="I644" t="s">
        <v>18</v>
      </c>
      <c r="J644" t="s">
        <v>99</v>
      </c>
      <c r="K644" s="23">
        <v>0.1</v>
      </c>
      <c r="L644" s="22">
        <v>37.800000000000004</v>
      </c>
      <c r="M644" s="24">
        <v>340.2</v>
      </c>
      <c r="N644">
        <f ca="1">IF(LEFT(tblSales[[#This Row],[Category]],1)="A",RANDBETWEEN(1,4),RANDBETWEEN(2,7))</f>
        <v>6</v>
      </c>
      <c r="O644" s="24" t="str">
        <f>IF(COUNTIF($A$2:A644,A644)=1,SUMIFS(tblSales[Revenue],tblSales[Order ID],tblSales[[#This Row],[Order ID]]),"")</f>
        <v/>
      </c>
      <c r="P644" t="str">
        <f>TEXT(tblSales[[#This Row],[Date]],"ddd")</f>
        <v>Fri</v>
      </c>
      <c r="Q644">
        <f>1/COUNTIF(tblSales[Order ID],tblSales[[#This Row],[Order ID]])</f>
        <v>0.5</v>
      </c>
    </row>
    <row r="645" spans="1:17" x14ac:dyDescent="0.25">
      <c r="A645">
        <v>202166</v>
      </c>
      <c r="B645" s="5">
        <v>45486</v>
      </c>
      <c r="C645">
        <v>118008</v>
      </c>
      <c r="D645">
        <v>100250</v>
      </c>
      <c r="E645" t="s">
        <v>98</v>
      </c>
      <c r="F645" t="s">
        <v>51</v>
      </c>
      <c r="G645">
        <v>1</v>
      </c>
      <c r="H645" s="22">
        <v>189</v>
      </c>
      <c r="I645" t="s">
        <v>93</v>
      </c>
      <c r="J645" t="s">
        <v>6</v>
      </c>
      <c r="K645" s="23" t="s">
        <v>6</v>
      </c>
      <c r="L645" s="22">
        <v>0</v>
      </c>
      <c r="M645" s="24">
        <v>189</v>
      </c>
      <c r="N645">
        <f ca="1">IF(LEFT(tblSales[[#This Row],[Category]],1)="A",RANDBETWEEN(1,4),RANDBETWEEN(2,7))</f>
        <v>3</v>
      </c>
      <c r="O645" s="24">
        <f>IF(COUNTIF($A$2:A645,A645)=1,SUMIFS(tblSales[Revenue],tblSales[Order ID],tblSales[[#This Row],[Order ID]]),"")</f>
        <v>189</v>
      </c>
      <c r="P645" t="str">
        <f>TEXT(tblSales[[#This Row],[Date]],"ddd")</f>
        <v>Sat</v>
      </c>
      <c r="Q645">
        <f>1/COUNTIF(tblSales[Order ID],tblSales[[#This Row],[Order ID]])</f>
        <v>1</v>
      </c>
    </row>
    <row r="646" spans="1:17" x14ac:dyDescent="0.25">
      <c r="A646">
        <v>202167</v>
      </c>
      <c r="B646" s="5">
        <v>45492</v>
      </c>
      <c r="C646">
        <v>108046</v>
      </c>
      <c r="D646">
        <v>300191</v>
      </c>
      <c r="E646" t="s">
        <v>92</v>
      </c>
      <c r="F646" t="s">
        <v>103</v>
      </c>
      <c r="G646">
        <v>5</v>
      </c>
      <c r="H646" s="22">
        <v>21.99</v>
      </c>
      <c r="I646" t="s">
        <v>93</v>
      </c>
      <c r="J646" t="s">
        <v>6</v>
      </c>
      <c r="K646" s="23" t="s">
        <v>6</v>
      </c>
      <c r="L646" s="22">
        <v>0</v>
      </c>
      <c r="M646" s="24">
        <v>109.94999999999999</v>
      </c>
      <c r="N646">
        <f ca="1">IF(LEFT(tblSales[[#This Row],[Category]],1)="A",RANDBETWEEN(1,4),RANDBETWEEN(2,7))</f>
        <v>2</v>
      </c>
      <c r="O646" s="24">
        <f>IF(COUNTIF($A$2:A646,A646)=1,SUMIFS(tblSales[Revenue],tblSales[Order ID],tblSales[[#This Row],[Order ID]]),"")</f>
        <v>257.89</v>
      </c>
      <c r="P646" t="str">
        <f>TEXT(tblSales[[#This Row],[Date]],"ddd")</f>
        <v>Fri</v>
      </c>
      <c r="Q646">
        <f>1/COUNTIF(tblSales[Order ID],tblSales[[#This Row],[Order ID]])</f>
        <v>0.25</v>
      </c>
    </row>
    <row r="647" spans="1:17" x14ac:dyDescent="0.25">
      <c r="A647">
        <v>202167</v>
      </c>
      <c r="B647" s="5">
        <v>45492</v>
      </c>
      <c r="C647">
        <v>108046</v>
      </c>
      <c r="D647">
        <v>300191</v>
      </c>
      <c r="E647" t="s">
        <v>92</v>
      </c>
      <c r="F647" t="s">
        <v>103</v>
      </c>
      <c r="G647">
        <v>4</v>
      </c>
      <c r="H647" s="22">
        <v>21.99</v>
      </c>
      <c r="I647" t="s">
        <v>93</v>
      </c>
      <c r="J647" t="s">
        <v>6</v>
      </c>
      <c r="K647" s="23" t="s">
        <v>6</v>
      </c>
      <c r="L647" s="22">
        <v>0</v>
      </c>
      <c r="M647" s="24">
        <v>87.96</v>
      </c>
      <c r="N647">
        <f ca="1">IF(LEFT(tblSales[[#This Row],[Category]],1)="A",RANDBETWEEN(1,4),RANDBETWEEN(2,7))</f>
        <v>2</v>
      </c>
      <c r="O647" s="24" t="str">
        <f>IF(COUNTIF($A$2:A647,A647)=1,SUMIFS(tblSales[Revenue],tblSales[Order ID],tblSales[[#This Row],[Order ID]]),"")</f>
        <v/>
      </c>
      <c r="P647" t="str">
        <f>TEXT(tblSales[[#This Row],[Date]],"ddd")</f>
        <v>Fri</v>
      </c>
      <c r="Q647">
        <f>1/COUNTIF(tblSales[Order ID],tblSales[[#This Row],[Order ID]])</f>
        <v>0.25</v>
      </c>
    </row>
    <row r="648" spans="1:17" x14ac:dyDescent="0.25">
      <c r="A648">
        <v>202167</v>
      </c>
      <c r="B648" s="5">
        <v>45492</v>
      </c>
      <c r="C648">
        <v>108046</v>
      </c>
      <c r="D648">
        <v>300185</v>
      </c>
      <c r="E648" t="s">
        <v>92</v>
      </c>
      <c r="F648" t="s">
        <v>101</v>
      </c>
      <c r="G648">
        <v>1</v>
      </c>
      <c r="H648" s="22">
        <v>29.99</v>
      </c>
      <c r="I648" t="s">
        <v>93</v>
      </c>
      <c r="J648" t="s">
        <v>6</v>
      </c>
      <c r="K648" s="23" t="s">
        <v>6</v>
      </c>
      <c r="L648" s="22">
        <v>0</v>
      </c>
      <c r="M648" s="24">
        <v>29.99</v>
      </c>
      <c r="N648">
        <f ca="1">IF(LEFT(tblSales[[#This Row],[Category]],1)="A",RANDBETWEEN(1,4),RANDBETWEEN(2,7))</f>
        <v>2</v>
      </c>
      <c r="O648" s="24" t="str">
        <f>IF(COUNTIF($A$2:A648,A648)=1,SUMIFS(tblSales[Revenue],tblSales[Order ID],tblSales[[#This Row],[Order ID]]),"")</f>
        <v/>
      </c>
      <c r="P648" t="str">
        <f>TEXT(tblSales[[#This Row],[Date]],"ddd")</f>
        <v>Fri</v>
      </c>
      <c r="Q648">
        <f>1/COUNTIF(tblSales[Order ID],tblSales[[#This Row],[Order ID]])</f>
        <v>0.25</v>
      </c>
    </row>
    <row r="649" spans="1:17" x14ac:dyDescent="0.25">
      <c r="A649">
        <v>202167</v>
      </c>
      <c r="B649" s="5">
        <v>45492</v>
      </c>
      <c r="C649">
        <v>108046</v>
      </c>
      <c r="D649">
        <v>300185</v>
      </c>
      <c r="E649" t="s">
        <v>92</v>
      </c>
      <c r="F649" t="s">
        <v>101</v>
      </c>
      <c r="G649">
        <v>1</v>
      </c>
      <c r="H649" s="22">
        <v>29.99</v>
      </c>
      <c r="I649" t="s">
        <v>93</v>
      </c>
      <c r="J649" t="s">
        <v>6</v>
      </c>
      <c r="K649" s="23" t="s">
        <v>6</v>
      </c>
      <c r="L649" s="22">
        <v>0</v>
      </c>
      <c r="M649" s="24">
        <v>29.99</v>
      </c>
      <c r="N649">
        <f ca="1">IF(LEFT(tblSales[[#This Row],[Category]],1)="A",RANDBETWEEN(1,4),RANDBETWEEN(2,7))</f>
        <v>4</v>
      </c>
      <c r="O649" s="24" t="str">
        <f>IF(COUNTIF($A$2:A649,A649)=1,SUMIFS(tblSales[Revenue],tblSales[Order ID],tblSales[[#This Row],[Order ID]]),"")</f>
        <v/>
      </c>
      <c r="P649" t="str">
        <f>TEXT(tblSales[[#This Row],[Date]],"ddd")</f>
        <v>Fri</v>
      </c>
      <c r="Q649">
        <f>1/COUNTIF(tblSales[Order ID],tblSales[[#This Row],[Order ID]])</f>
        <v>0.25</v>
      </c>
    </row>
    <row r="650" spans="1:17" x14ac:dyDescent="0.25">
      <c r="A650">
        <v>202168</v>
      </c>
      <c r="B650" s="5">
        <v>45481</v>
      </c>
      <c r="C650">
        <v>130360</v>
      </c>
      <c r="D650">
        <v>200559</v>
      </c>
      <c r="E650" t="s">
        <v>95</v>
      </c>
      <c r="F650" t="s">
        <v>97</v>
      </c>
      <c r="G650">
        <v>2</v>
      </c>
      <c r="H650" s="22">
        <v>59.99</v>
      </c>
      <c r="I650" t="s">
        <v>93</v>
      </c>
      <c r="J650" t="s">
        <v>6</v>
      </c>
      <c r="K650" s="23" t="s">
        <v>6</v>
      </c>
      <c r="L650" s="22">
        <v>0</v>
      </c>
      <c r="M650" s="24">
        <v>119.98</v>
      </c>
      <c r="N650">
        <f ca="1">IF(LEFT(tblSales[[#This Row],[Category]],1)="A",RANDBETWEEN(1,4),RANDBETWEEN(2,7))</f>
        <v>4</v>
      </c>
      <c r="O650" s="24">
        <f>IF(COUNTIF($A$2:A650,A650)=1,SUMIFS(tblSales[Revenue],tblSales[Order ID],tblSales[[#This Row],[Order ID]]),"")</f>
        <v>119.98</v>
      </c>
      <c r="P650" t="str">
        <f>TEXT(tblSales[[#This Row],[Date]],"ddd")</f>
        <v>Mon</v>
      </c>
      <c r="Q650">
        <f>1/COUNTIF(tblSales[Order ID],tblSales[[#This Row],[Order ID]])</f>
        <v>1</v>
      </c>
    </row>
    <row r="651" spans="1:17" x14ac:dyDescent="0.25">
      <c r="A651">
        <v>202169</v>
      </c>
      <c r="B651" s="5">
        <v>45482</v>
      </c>
      <c r="C651">
        <v>127808</v>
      </c>
      <c r="D651">
        <v>200549</v>
      </c>
      <c r="E651" t="s">
        <v>95</v>
      </c>
      <c r="F651" t="s">
        <v>94</v>
      </c>
      <c r="G651">
        <v>3</v>
      </c>
      <c r="H651" s="22">
        <v>18.989999999999998</v>
      </c>
      <c r="I651" t="s">
        <v>93</v>
      </c>
      <c r="J651" t="s">
        <v>6</v>
      </c>
      <c r="K651" s="23" t="s">
        <v>6</v>
      </c>
      <c r="L651" s="22">
        <v>0</v>
      </c>
      <c r="M651" s="24">
        <v>56.97</v>
      </c>
      <c r="N651">
        <f ca="1">IF(LEFT(tblSales[[#This Row],[Category]],1)="A",RANDBETWEEN(1,4),RANDBETWEEN(2,7))</f>
        <v>3</v>
      </c>
      <c r="O651" s="24">
        <f>IF(COUNTIF($A$2:A651,A651)=1,SUMIFS(tblSales[Revenue],tblSales[Order ID],tblSales[[#This Row],[Order ID]]),"")</f>
        <v>2716.96</v>
      </c>
      <c r="P651" t="str">
        <f>TEXT(tblSales[[#This Row],[Date]],"ddd")</f>
        <v>Tue</v>
      </c>
      <c r="Q651">
        <f>1/COUNTIF(tblSales[Order ID],tblSales[[#This Row],[Order ID]])</f>
        <v>0.2</v>
      </c>
    </row>
    <row r="652" spans="1:17" x14ac:dyDescent="0.25">
      <c r="A652">
        <v>202169</v>
      </c>
      <c r="B652" s="5">
        <v>45482</v>
      </c>
      <c r="C652">
        <v>127808</v>
      </c>
      <c r="D652">
        <v>300188</v>
      </c>
      <c r="E652" t="s">
        <v>92</v>
      </c>
      <c r="F652" t="s">
        <v>112</v>
      </c>
      <c r="G652">
        <v>1</v>
      </c>
      <c r="H652" s="22">
        <v>64.989999999999995</v>
      </c>
      <c r="I652" t="s">
        <v>93</v>
      </c>
      <c r="J652" t="s">
        <v>6</v>
      </c>
      <c r="K652" s="23" t="s">
        <v>6</v>
      </c>
      <c r="L652" s="22">
        <v>0</v>
      </c>
      <c r="M652" s="24">
        <v>64.989999999999995</v>
      </c>
      <c r="N652">
        <f ca="1">IF(LEFT(tblSales[[#This Row],[Category]],1)="A",RANDBETWEEN(1,4),RANDBETWEEN(2,7))</f>
        <v>3</v>
      </c>
      <c r="O652" s="24" t="str">
        <f>IF(COUNTIF($A$2:A652,A652)=1,SUMIFS(tblSales[Revenue],tblSales[Order ID],tblSales[[#This Row],[Order ID]]),"")</f>
        <v/>
      </c>
      <c r="P652" t="str">
        <f>TEXT(tblSales[[#This Row],[Date]],"ddd")</f>
        <v>Tue</v>
      </c>
      <c r="Q652">
        <f>1/COUNTIF(tblSales[Order ID],tblSales[[#This Row],[Order ID]])</f>
        <v>0.2</v>
      </c>
    </row>
    <row r="653" spans="1:17" x14ac:dyDescent="0.25">
      <c r="A653">
        <v>202169</v>
      </c>
      <c r="B653" s="5">
        <v>45482</v>
      </c>
      <c r="C653">
        <v>127808</v>
      </c>
      <c r="D653">
        <v>100252</v>
      </c>
      <c r="E653" t="s">
        <v>98</v>
      </c>
      <c r="F653" t="s">
        <v>33</v>
      </c>
      <c r="G653">
        <v>1</v>
      </c>
      <c r="H653" s="22">
        <v>449</v>
      </c>
      <c r="I653" t="s">
        <v>93</v>
      </c>
      <c r="J653" t="s">
        <v>6</v>
      </c>
      <c r="K653" s="23" t="s">
        <v>6</v>
      </c>
      <c r="L653" s="22">
        <v>0</v>
      </c>
      <c r="M653" s="24">
        <v>449</v>
      </c>
      <c r="N653">
        <f ca="1">IF(LEFT(tblSales[[#This Row],[Category]],1)="A",RANDBETWEEN(1,4),RANDBETWEEN(2,7))</f>
        <v>3</v>
      </c>
      <c r="O653" s="24" t="str">
        <f>IF(COUNTIF($A$2:A653,A653)=1,SUMIFS(tblSales[Revenue],tblSales[Order ID],tblSales[[#This Row],[Order ID]]),"")</f>
        <v/>
      </c>
      <c r="P653" t="str">
        <f>TEXT(tblSales[[#This Row],[Date]],"ddd")</f>
        <v>Tue</v>
      </c>
      <c r="Q653">
        <f>1/COUNTIF(tblSales[Order ID],tblSales[[#This Row],[Order ID]])</f>
        <v>0.2</v>
      </c>
    </row>
    <row r="654" spans="1:17" x14ac:dyDescent="0.25">
      <c r="A654">
        <v>202169</v>
      </c>
      <c r="B654" s="5">
        <v>45482</v>
      </c>
      <c r="C654">
        <v>127808</v>
      </c>
      <c r="D654">
        <v>100252</v>
      </c>
      <c r="E654" t="s">
        <v>98</v>
      </c>
      <c r="F654" t="s">
        <v>33</v>
      </c>
      <c r="G654">
        <v>3</v>
      </c>
      <c r="H654" s="22">
        <v>449</v>
      </c>
      <c r="I654" t="s">
        <v>93</v>
      </c>
      <c r="J654" t="s">
        <v>6</v>
      </c>
      <c r="K654" s="23" t="s">
        <v>6</v>
      </c>
      <c r="L654" s="22">
        <v>0</v>
      </c>
      <c r="M654" s="24">
        <v>1347</v>
      </c>
      <c r="N654">
        <f ca="1">IF(LEFT(tblSales[[#This Row],[Category]],1)="A",RANDBETWEEN(1,4),RANDBETWEEN(2,7))</f>
        <v>4</v>
      </c>
      <c r="O654" s="24" t="str">
        <f>IF(COUNTIF($A$2:A654,A654)=1,SUMIFS(tblSales[Revenue],tblSales[Order ID],tblSales[[#This Row],[Order ID]]),"")</f>
        <v/>
      </c>
      <c r="P654" t="str">
        <f>TEXT(tblSales[[#This Row],[Date]],"ddd")</f>
        <v>Tue</v>
      </c>
      <c r="Q654">
        <f>1/COUNTIF(tblSales[Order ID],tblSales[[#This Row],[Order ID]])</f>
        <v>0.2</v>
      </c>
    </row>
    <row r="655" spans="1:17" x14ac:dyDescent="0.25">
      <c r="A655">
        <v>202169</v>
      </c>
      <c r="B655" s="5">
        <v>45482</v>
      </c>
      <c r="C655">
        <v>127808</v>
      </c>
      <c r="D655">
        <v>100254</v>
      </c>
      <c r="E655" t="s">
        <v>98</v>
      </c>
      <c r="F655" t="s">
        <v>35</v>
      </c>
      <c r="G655">
        <v>1</v>
      </c>
      <c r="H655" s="22">
        <v>799</v>
      </c>
      <c r="I655" t="s">
        <v>93</v>
      </c>
      <c r="J655" t="s">
        <v>6</v>
      </c>
      <c r="K655" s="23" t="s">
        <v>6</v>
      </c>
      <c r="L655" s="22">
        <v>0</v>
      </c>
      <c r="M655" s="24">
        <v>799</v>
      </c>
      <c r="N655">
        <f ca="1">IF(LEFT(tblSales[[#This Row],[Category]],1)="A",RANDBETWEEN(1,4),RANDBETWEEN(2,7))</f>
        <v>5</v>
      </c>
      <c r="O655" s="24" t="str">
        <f>IF(COUNTIF($A$2:A655,A655)=1,SUMIFS(tblSales[Revenue],tblSales[Order ID],tblSales[[#This Row],[Order ID]]),"")</f>
        <v/>
      </c>
      <c r="P655" t="str">
        <f>TEXT(tblSales[[#This Row],[Date]],"ddd")</f>
        <v>Tue</v>
      </c>
      <c r="Q655">
        <f>1/COUNTIF(tblSales[Order ID],tblSales[[#This Row],[Order ID]])</f>
        <v>0.2</v>
      </c>
    </row>
    <row r="656" spans="1:17" x14ac:dyDescent="0.25">
      <c r="A656">
        <v>202170</v>
      </c>
      <c r="B656" s="5">
        <v>45492</v>
      </c>
      <c r="C656">
        <v>120372</v>
      </c>
      <c r="D656">
        <v>200551</v>
      </c>
      <c r="E656" t="s">
        <v>95</v>
      </c>
      <c r="F656" t="s">
        <v>114</v>
      </c>
      <c r="G656">
        <v>1</v>
      </c>
      <c r="H656" s="22">
        <v>79.989999999999995</v>
      </c>
      <c r="I656" t="s">
        <v>93</v>
      </c>
      <c r="J656" t="s">
        <v>6</v>
      </c>
      <c r="K656" s="23" t="s">
        <v>6</v>
      </c>
      <c r="L656" s="22">
        <v>0</v>
      </c>
      <c r="M656" s="24">
        <v>79.989999999999995</v>
      </c>
      <c r="N656">
        <f ca="1">IF(LEFT(tblSales[[#This Row],[Category]],1)="A",RANDBETWEEN(1,4),RANDBETWEEN(2,7))</f>
        <v>3</v>
      </c>
      <c r="O656" s="24">
        <f>IF(COUNTIF($A$2:A656,A656)=1,SUMIFS(tblSales[Revenue],tblSales[Order ID],tblSales[[#This Row],[Order ID]]),"")</f>
        <v>285.93</v>
      </c>
      <c r="P656" t="str">
        <f>TEXT(tblSales[[#This Row],[Date]],"ddd")</f>
        <v>Fri</v>
      </c>
      <c r="Q656">
        <f>1/COUNTIF(tblSales[Order ID],tblSales[[#This Row],[Order ID]])</f>
        <v>0.2</v>
      </c>
    </row>
    <row r="657" spans="1:17" x14ac:dyDescent="0.25">
      <c r="A657">
        <v>202170</v>
      </c>
      <c r="B657" s="5">
        <v>45492</v>
      </c>
      <c r="C657">
        <v>120372</v>
      </c>
      <c r="D657">
        <v>300185</v>
      </c>
      <c r="E657" t="s">
        <v>92</v>
      </c>
      <c r="F657" t="s">
        <v>101</v>
      </c>
      <c r="G657">
        <v>1</v>
      </c>
      <c r="H657" s="22">
        <v>29.99</v>
      </c>
      <c r="I657" t="s">
        <v>93</v>
      </c>
      <c r="J657" t="s">
        <v>6</v>
      </c>
      <c r="K657" s="23" t="s">
        <v>6</v>
      </c>
      <c r="L657" s="22">
        <v>0</v>
      </c>
      <c r="M657" s="24">
        <v>29.99</v>
      </c>
      <c r="N657">
        <f ca="1">IF(LEFT(tblSales[[#This Row],[Category]],1)="A",RANDBETWEEN(1,4),RANDBETWEEN(2,7))</f>
        <v>2</v>
      </c>
      <c r="O657" s="24" t="str">
        <f>IF(COUNTIF($A$2:A657,A657)=1,SUMIFS(tblSales[Revenue],tblSales[Order ID],tblSales[[#This Row],[Order ID]]),"")</f>
        <v/>
      </c>
      <c r="P657" t="str">
        <f>TEXT(tblSales[[#This Row],[Date]],"ddd")</f>
        <v>Fri</v>
      </c>
      <c r="Q657">
        <f>1/COUNTIF(tblSales[Order ID],tblSales[[#This Row],[Order ID]])</f>
        <v>0.2</v>
      </c>
    </row>
    <row r="658" spans="1:17" x14ac:dyDescent="0.25">
      <c r="A658">
        <v>202170</v>
      </c>
      <c r="B658" s="5">
        <v>45492</v>
      </c>
      <c r="C658">
        <v>120372</v>
      </c>
      <c r="D658">
        <v>300191</v>
      </c>
      <c r="E658" t="s">
        <v>92</v>
      </c>
      <c r="F658" t="s">
        <v>103</v>
      </c>
      <c r="G658">
        <v>3</v>
      </c>
      <c r="H658" s="22">
        <v>21.99</v>
      </c>
      <c r="I658" t="s">
        <v>93</v>
      </c>
      <c r="J658" t="s">
        <v>6</v>
      </c>
      <c r="K658" s="23" t="s">
        <v>6</v>
      </c>
      <c r="L658" s="22">
        <v>0</v>
      </c>
      <c r="M658" s="24">
        <v>65.97</v>
      </c>
      <c r="N658">
        <f ca="1">IF(LEFT(tblSales[[#This Row],[Category]],1)="A",RANDBETWEEN(1,4),RANDBETWEEN(2,7))</f>
        <v>2</v>
      </c>
      <c r="O658" s="24" t="str">
        <f>IF(COUNTIF($A$2:A658,A658)=1,SUMIFS(tblSales[Revenue],tblSales[Order ID],tblSales[[#This Row],[Order ID]]),"")</f>
        <v/>
      </c>
      <c r="P658" t="str">
        <f>TEXT(tblSales[[#This Row],[Date]],"ddd")</f>
        <v>Fri</v>
      </c>
      <c r="Q658">
        <f>1/COUNTIF(tblSales[Order ID],tblSales[[#This Row],[Order ID]])</f>
        <v>0.2</v>
      </c>
    </row>
    <row r="659" spans="1:17" x14ac:dyDescent="0.25">
      <c r="A659">
        <v>202170</v>
      </c>
      <c r="B659" s="5">
        <v>45492</v>
      </c>
      <c r="C659">
        <v>120372</v>
      </c>
      <c r="D659">
        <v>200552</v>
      </c>
      <c r="E659" t="s">
        <v>95</v>
      </c>
      <c r="F659" t="s">
        <v>108</v>
      </c>
      <c r="G659">
        <v>1</v>
      </c>
      <c r="H659" s="22">
        <v>49.99</v>
      </c>
      <c r="I659" t="s">
        <v>93</v>
      </c>
      <c r="J659" t="s">
        <v>6</v>
      </c>
      <c r="K659" s="23" t="s">
        <v>6</v>
      </c>
      <c r="L659" s="22">
        <v>0</v>
      </c>
      <c r="M659" s="24">
        <v>49.99</v>
      </c>
      <c r="N659">
        <f ca="1">IF(LEFT(tblSales[[#This Row],[Category]],1)="A",RANDBETWEEN(1,4),RANDBETWEEN(2,7))</f>
        <v>1</v>
      </c>
      <c r="O659" s="24" t="str">
        <f>IF(COUNTIF($A$2:A659,A659)=1,SUMIFS(tblSales[Revenue],tblSales[Order ID],tblSales[[#This Row],[Order ID]]),"")</f>
        <v/>
      </c>
      <c r="P659" t="str">
        <f>TEXT(tblSales[[#This Row],[Date]],"ddd")</f>
        <v>Fri</v>
      </c>
      <c r="Q659">
        <f>1/COUNTIF(tblSales[Order ID],tblSales[[#This Row],[Order ID]])</f>
        <v>0.2</v>
      </c>
    </row>
    <row r="660" spans="1:17" x14ac:dyDescent="0.25">
      <c r="A660">
        <v>202170</v>
      </c>
      <c r="B660" s="5">
        <v>45492</v>
      </c>
      <c r="C660">
        <v>120372</v>
      </c>
      <c r="D660">
        <v>200559</v>
      </c>
      <c r="E660" t="s">
        <v>95</v>
      </c>
      <c r="F660" t="s">
        <v>97</v>
      </c>
      <c r="G660">
        <v>1</v>
      </c>
      <c r="H660" s="22">
        <v>59.99</v>
      </c>
      <c r="I660" t="s">
        <v>93</v>
      </c>
      <c r="J660" t="s">
        <v>6</v>
      </c>
      <c r="K660" s="23" t="s">
        <v>6</v>
      </c>
      <c r="L660" s="22">
        <v>0</v>
      </c>
      <c r="M660" s="24">
        <v>59.99</v>
      </c>
      <c r="N660">
        <f ca="1">IF(LEFT(tblSales[[#This Row],[Category]],1)="A",RANDBETWEEN(1,4),RANDBETWEEN(2,7))</f>
        <v>3</v>
      </c>
      <c r="O660" s="24" t="str">
        <f>IF(COUNTIF($A$2:A660,A660)=1,SUMIFS(tblSales[Revenue],tblSales[Order ID],tblSales[[#This Row],[Order ID]]),"")</f>
        <v/>
      </c>
      <c r="P660" t="str">
        <f>TEXT(tblSales[[#This Row],[Date]],"ddd")</f>
        <v>Fri</v>
      </c>
      <c r="Q660">
        <f>1/COUNTIF(tblSales[Order ID],tblSales[[#This Row],[Order ID]])</f>
        <v>0.2</v>
      </c>
    </row>
    <row r="661" spans="1:17" x14ac:dyDescent="0.25">
      <c r="A661">
        <v>202171</v>
      </c>
      <c r="B661" s="5">
        <v>45493</v>
      </c>
      <c r="C661">
        <v>102692</v>
      </c>
      <c r="D661">
        <v>200556</v>
      </c>
      <c r="E661" t="s">
        <v>95</v>
      </c>
      <c r="F661" t="s">
        <v>96</v>
      </c>
      <c r="G661">
        <v>1</v>
      </c>
      <c r="H661" s="22">
        <v>64.989999999999995</v>
      </c>
      <c r="I661" t="s">
        <v>93</v>
      </c>
      <c r="J661" t="s">
        <v>6</v>
      </c>
      <c r="K661" s="23" t="s">
        <v>6</v>
      </c>
      <c r="L661" s="22">
        <v>0</v>
      </c>
      <c r="M661" s="24">
        <v>64.989999999999995</v>
      </c>
      <c r="N661">
        <f ca="1">IF(LEFT(tblSales[[#This Row],[Category]],1)="A",RANDBETWEEN(1,4),RANDBETWEEN(2,7))</f>
        <v>1</v>
      </c>
      <c r="O661" s="24">
        <f>IF(COUNTIF($A$2:A661,A661)=1,SUMIFS(tblSales[Revenue],tblSales[Order ID],tblSales[[#This Row],[Order ID]]),"")</f>
        <v>253.99</v>
      </c>
      <c r="P661" t="str">
        <f>TEXT(tblSales[[#This Row],[Date]],"ddd")</f>
        <v>Sat</v>
      </c>
      <c r="Q661">
        <f>1/COUNTIF(tblSales[Order ID],tblSales[[#This Row],[Order ID]])</f>
        <v>0.5</v>
      </c>
    </row>
    <row r="662" spans="1:17" x14ac:dyDescent="0.25">
      <c r="A662">
        <v>202171</v>
      </c>
      <c r="B662" s="5">
        <v>45493</v>
      </c>
      <c r="C662">
        <v>102692</v>
      </c>
      <c r="D662">
        <v>100250</v>
      </c>
      <c r="E662" t="s">
        <v>98</v>
      </c>
      <c r="F662" t="s">
        <v>51</v>
      </c>
      <c r="G662">
        <v>1</v>
      </c>
      <c r="H662" s="22">
        <v>189</v>
      </c>
      <c r="I662" t="s">
        <v>93</v>
      </c>
      <c r="J662" t="s">
        <v>6</v>
      </c>
      <c r="K662" s="23" t="s">
        <v>6</v>
      </c>
      <c r="L662" s="22">
        <v>0</v>
      </c>
      <c r="M662" s="24">
        <v>189</v>
      </c>
      <c r="N662">
        <f ca="1">IF(LEFT(tblSales[[#This Row],[Category]],1)="A",RANDBETWEEN(1,4),RANDBETWEEN(2,7))</f>
        <v>5</v>
      </c>
      <c r="O662" s="24" t="str">
        <f>IF(COUNTIF($A$2:A662,A662)=1,SUMIFS(tblSales[Revenue],tblSales[Order ID],tblSales[[#This Row],[Order ID]]),"")</f>
        <v/>
      </c>
      <c r="P662" t="str">
        <f>TEXT(tblSales[[#This Row],[Date]],"ddd")</f>
        <v>Sat</v>
      </c>
      <c r="Q662">
        <f>1/COUNTIF(tblSales[Order ID],tblSales[[#This Row],[Order ID]])</f>
        <v>0.5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E38D-E1B0-4FDA-A471-42F33D7552A5}">
  <dimension ref="A1:F15"/>
  <sheetViews>
    <sheetView workbookViewId="0">
      <selection activeCell="F4" sqref="F4"/>
    </sheetView>
  </sheetViews>
  <sheetFormatPr defaultRowHeight="15" x14ac:dyDescent="0.25"/>
  <cols>
    <col min="1" max="1" width="2.5703125" customWidth="1"/>
    <col min="2" max="2" width="18.5703125" customWidth="1"/>
    <col min="3" max="3" width="14.7109375" bestFit="1" customWidth="1"/>
    <col min="6" max="6" width="21.85546875" bestFit="1" customWidth="1"/>
  </cols>
  <sheetData>
    <row r="1" spans="1:6" s="33" customFormat="1" ht="30" customHeight="1" x14ac:dyDescent="0.35">
      <c r="A1" s="34">
        <v>3</v>
      </c>
      <c r="B1" s="33" t="s">
        <v>130</v>
      </c>
    </row>
    <row r="3" spans="1:6" x14ac:dyDescent="0.25">
      <c r="B3" t="s">
        <v>0</v>
      </c>
      <c r="C3" t="s">
        <v>138</v>
      </c>
      <c r="F3" s="39" t="s">
        <v>139</v>
      </c>
    </row>
    <row r="4" spans="1:6" x14ac:dyDescent="0.25">
      <c r="B4" t="s">
        <v>131</v>
      </c>
      <c r="C4">
        <v>1</v>
      </c>
      <c r="F4" t="str" cm="1">
        <f t="array" ref="F4:F5">_xlfn._xlws.FILTER(Table1[Name],Table1[Coffee Cups]=0)</f>
        <v>Dwight Schrute</v>
      </c>
    </row>
    <row r="5" spans="1:6" x14ac:dyDescent="0.25">
      <c r="B5" t="s">
        <v>42</v>
      </c>
      <c r="C5">
        <v>0</v>
      </c>
      <c r="F5" t="str">
        <v>Jim Halpert</v>
      </c>
    </row>
    <row r="6" spans="1:6" x14ac:dyDescent="0.25">
      <c r="B6" t="s">
        <v>32</v>
      </c>
      <c r="C6">
        <v>0</v>
      </c>
    </row>
    <row r="7" spans="1:6" x14ac:dyDescent="0.25">
      <c r="B7" t="s">
        <v>34</v>
      </c>
      <c r="C7">
        <v>1</v>
      </c>
    </row>
    <row r="8" spans="1:6" x14ac:dyDescent="0.25">
      <c r="B8" t="s">
        <v>38</v>
      </c>
      <c r="C8">
        <v>1</v>
      </c>
    </row>
    <row r="9" spans="1:6" x14ac:dyDescent="0.25">
      <c r="B9" t="s">
        <v>132</v>
      </c>
      <c r="C9">
        <v>1</v>
      </c>
    </row>
    <row r="10" spans="1:6" x14ac:dyDescent="0.25">
      <c r="B10" t="s">
        <v>49</v>
      </c>
      <c r="C10">
        <v>1</v>
      </c>
    </row>
    <row r="11" spans="1:6" x14ac:dyDescent="0.25">
      <c r="B11" t="s">
        <v>133</v>
      </c>
      <c r="C11">
        <v>1</v>
      </c>
    </row>
    <row r="12" spans="1:6" x14ac:dyDescent="0.25">
      <c r="B12" t="s">
        <v>47</v>
      </c>
      <c r="C12">
        <v>1</v>
      </c>
    </row>
    <row r="13" spans="1:6" x14ac:dyDescent="0.25">
      <c r="B13" t="s">
        <v>134</v>
      </c>
      <c r="C13">
        <v>1</v>
      </c>
    </row>
    <row r="14" spans="1:6" x14ac:dyDescent="0.25">
      <c r="B14" t="s">
        <v>36</v>
      </c>
      <c r="C14">
        <v>1</v>
      </c>
    </row>
    <row r="15" spans="1:6" x14ac:dyDescent="0.25">
      <c r="B15" t="s">
        <v>41</v>
      </c>
      <c r="C15">
        <v>1</v>
      </c>
    </row>
  </sheetData>
  <hyperlinks>
    <hyperlink ref="A1" location="'TOC Gallery'!A1" tooltip="Go To Table of Contents" display="'TOC Gallery'!A1" xr:uid="{4FD115AB-40CB-4EA2-891D-D30FF6F360C8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88E3-8987-4FFF-9AA6-9FC0D5AA242E}">
  <dimension ref="A3:C25"/>
  <sheetViews>
    <sheetView zoomScaleNormal="100" workbookViewId="0">
      <selection activeCell="A4" sqref="A4"/>
    </sheetView>
  </sheetViews>
  <sheetFormatPr defaultRowHeight="15" x14ac:dyDescent="0.25"/>
  <cols>
    <col min="1" max="1" width="30.85546875" bestFit="1" customWidth="1"/>
    <col min="2" max="2" width="22" bestFit="1" customWidth="1"/>
    <col min="3" max="5" width="11.42578125" bestFit="1" customWidth="1"/>
  </cols>
  <sheetData>
    <row r="3" spans="1:3" x14ac:dyDescent="0.25">
      <c r="A3" s="25" t="s">
        <v>140</v>
      </c>
    </row>
    <row r="4" spans="1:3" x14ac:dyDescent="0.25">
      <c r="A4" s="25" t="s">
        <v>80</v>
      </c>
      <c r="B4" s="25" t="s">
        <v>79</v>
      </c>
      <c r="C4" t="s">
        <v>5</v>
      </c>
    </row>
    <row r="5" spans="1:3" x14ac:dyDescent="0.25">
      <c r="A5" t="s">
        <v>95</v>
      </c>
      <c r="C5" s="24">
        <v>24022.485500000053</v>
      </c>
    </row>
    <row r="6" spans="1:3" x14ac:dyDescent="0.25">
      <c r="A6" t="s">
        <v>92</v>
      </c>
      <c r="B6" t="s">
        <v>113</v>
      </c>
      <c r="C6" s="24">
        <v>194.96100000000001</v>
      </c>
    </row>
    <row r="7" spans="1:3" x14ac:dyDescent="0.25">
      <c r="B7" t="s">
        <v>102</v>
      </c>
      <c r="C7" s="24">
        <v>147.441</v>
      </c>
    </row>
    <row r="8" spans="1:3" x14ac:dyDescent="0.25">
      <c r="B8" t="s">
        <v>103</v>
      </c>
      <c r="C8" s="24">
        <v>2242.98</v>
      </c>
    </row>
    <row r="9" spans="1:3" x14ac:dyDescent="0.25">
      <c r="B9" t="s">
        <v>91</v>
      </c>
      <c r="C9" s="24">
        <v>464.27100000000007</v>
      </c>
    </row>
    <row r="10" spans="1:3" x14ac:dyDescent="0.25">
      <c r="B10" t="s">
        <v>101</v>
      </c>
      <c r="C10" s="24">
        <v>4808.8964999999935</v>
      </c>
    </row>
    <row r="11" spans="1:3" x14ac:dyDescent="0.25">
      <c r="B11" t="s">
        <v>112</v>
      </c>
      <c r="C11" s="24">
        <v>1163.3209999999999</v>
      </c>
    </row>
    <row r="12" spans="1:3" x14ac:dyDescent="0.25">
      <c r="B12" t="s">
        <v>110</v>
      </c>
      <c r="C12" s="24">
        <v>2254.5899999999992</v>
      </c>
    </row>
    <row r="13" spans="1:3" x14ac:dyDescent="0.25">
      <c r="A13" t="s">
        <v>136</v>
      </c>
      <c r="C13" s="24">
        <v>11276.460499999994</v>
      </c>
    </row>
    <row r="14" spans="1:3" x14ac:dyDescent="0.25">
      <c r="A14" t="s">
        <v>98</v>
      </c>
      <c r="B14" t="s">
        <v>30</v>
      </c>
      <c r="C14" s="24">
        <v>5765.55</v>
      </c>
    </row>
    <row r="15" spans="1:3" x14ac:dyDescent="0.25">
      <c r="B15" t="s">
        <v>39</v>
      </c>
      <c r="C15" s="24">
        <v>14029.2</v>
      </c>
    </row>
    <row r="16" spans="1:3" x14ac:dyDescent="0.25">
      <c r="B16" t="s">
        <v>35</v>
      </c>
      <c r="C16" s="24">
        <v>55929.999999999993</v>
      </c>
    </row>
    <row r="17" spans="1:3" x14ac:dyDescent="0.25">
      <c r="B17" t="s">
        <v>54</v>
      </c>
      <c r="C17" s="24">
        <v>16489</v>
      </c>
    </row>
    <row r="18" spans="1:3" x14ac:dyDescent="0.25">
      <c r="B18" t="s">
        <v>51</v>
      </c>
      <c r="C18" s="24">
        <v>21375.899999999998</v>
      </c>
    </row>
    <row r="19" spans="1:3" x14ac:dyDescent="0.25">
      <c r="B19" t="s">
        <v>46</v>
      </c>
      <c r="C19" s="24">
        <v>2390.4</v>
      </c>
    </row>
    <row r="20" spans="1:3" x14ac:dyDescent="0.25">
      <c r="B20" t="s">
        <v>48</v>
      </c>
      <c r="C20" s="24">
        <v>4743</v>
      </c>
    </row>
    <row r="21" spans="1:3" x14ac:dyDescent="0.25">
      <c r="B21" t="s">
        <v>37</v>
      </c>
      <c r="C21" s="24">
        <v>1910.3999999999999</v>
      </c>
    </row>
    <row r="22" spans="1:3" x14ac:dyDescent="0.25">
      <c r="B22" t="s">
        <v>43</v>
      </c>
      <c r="C22" s="24">
        <v>5268.1</v>
      </c>
    </row>
    <row r="23" spans="1:3" x14ac:dyDescent="0.25">
      <c r="B23" t="s">
        <v>33</v>
      </c>
      <c r="C23" s="24">
        <v>34999.550000000003</v>
      </c>
    </row>
    <row r="24" spans="1:3" x14ac:dyDescent="0.25">
      <c r="A24" t="s">
        <v>137</v>
      </c>
      <c r="C24" s="24">
        <v>162901.09999999998</v>
      </c>
    </row>
    <row r="25" spans="1:3" x14ac:dyDescent="0.25">
      <c r="A25" t="s">
        <v>124</v>
      </c>
      <c r="C25" s="24">
        <v>198200.04600000003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9F1F-9BB1-4834-932E-05943A12186E}">
  <dimension ref="B2:C10"/>
  <sheetViews>
    <sheetView workbookViewId="0">
      <selection activeCell="B11" sqref="B11"/>
    </sheetView>
  </sheetViews>
  <sheetFormatPr defaultRowHeight="15" x14ac:dyDescent="0.25"/>
  <cols>
    <col min="2" max="2" width="13.7109375" bestFit="1" customWidth="1"/>
  </cols>
  <sheetData>
    <row r="2" spans="2:3" x14ac:dyDescent="0.25">
      <c r="B2" s="2" t="s">
        <v>9</v>
      </c>
      <c r="C2" s="2" t="s">
        <v>81</v>
      </c>
    </row>
    <row r="3" spans="2:3" x14ac:dyDescent="0.25">
      <c r="B3" t="s">
        <v>12</v>
      </c>
      <c r="C3">
        <v>10.95</v>
      </c>
    </row>
    <row r="4" spans="2:3" x14ac:dyDescent="0.25">
      <c r="B4" t="s">
        <v>13</v>
      </c>
      <c r="C4">
        <v>44.95</v>
      </c>
    </row>
    <row r="5" spans="2:3" x14ac:dyDescent="0.25">
      <c r="B5" t="s">
        <v>14</v>
      </c>
      <c r="C5">
        <v>24.5</v>
      </c>
    </row>
    <row r="6" spans="2:3" x14ac:dyDescent="0.25">
      <c r="B6" t="s">
        <v>15</v>
      </c>
      <c r="C6">
        <v>10.75</v>
      </c>
    </row>
    <row r="7" spans="2:3" x14ac:dyDescent="0.25">
      <c r="B7" t="s">
        <v>16</v>
      </c>
      <c r="C7">
        <v>12.95</v>
      </c>
    </row>
    <row r="8" spans="2:3" x14ac:dyDescent="0.25">
      <c r="B8" t="s">
        <v>17</v>
      </c>
      <c r="C8">
        <v>20.95</v>
      </c>
    </row>
    <row r="9" spans="2:3" x14ac:dyDescent="0.25">
      <c r="B9" t="s">
        <v>129</v>
      </c>
      <c r="C9">
        <v>15.95</v>
      </c>
    </row>
    <row r="10" spans="2:3" x14ac:dyDescent="0.25">
      <c r="B10" t="s">
        <v>128</v>
      </c>
      <c r="C10">
        <v>56.95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Inv Details</vt:lpstr>
      <vt:lpstr>Export</vt:lpstr>
      <vt:lpstr>Employee List</vt:lpstr>
      <vt:lpstr>Expense Report</vt:lpstr>
      <vt:lpstr>Interactive Cal</vt:lpstr>
      <vt:lpstr>Sales Data</vt:lpstr>
      <vt:lpstr>Employee Table</vt:lpstr>
      <vt:lpstr>Pivot Table</vt:lpstr>
      <vt:lpstr>Price List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Acampora</dc:creator>
  <cp:lastModifiedBy>Jon Acampora</cp:lastModifiedBy>
  <dcterms:created xsi:type="dcterms:W3CDTF">2023-10-03T21:31:16Z</dcterms:created>
  <dcterms:modified xsi:type="dcterms:W3CDTF">2026-08-11T23:13:26Z</dcterms:modified>
</cp:coreProperties>
</file>