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8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3. Summary Reports - Sumifs to Pivot\Blog Post Assets\"/>
    </mc:Choice>
  </mc:AlternateContent>
  <xr:revisionPtr revIDLastSave="0" documentId="13_ncr:1_{5EDC3123-F8E0-4F4C-80E4-9B6A7E4B03F6}" xr6:coauthVersionLast="47" xr6:coauthVersionMax="47" xr10:uidLastSave="{00000000-0000-0000-0000-000000000000}"/>
  <bookViews>
    <workbookView xWindow="-120" yWindow="-120" windowWidth="29040" windowHeight="15720" xr2:uid="{1372652A-5C49-4DC7-9812-674F113600B8}"/>
  </bookViews>
  <sheets>
    <sheet name="1" sheetId="1" r:id="rId1"/>
    <sheet name="2" sheetId="2" r:id="rId2"/>
    <sheet name="3" sheetId="3" r:id="rId3"/>
    <sheet name="Comparison" sheetId="6" r:id="rId4"/>
    <sheet name="Source" sheetId="7" r:id="rId5"/>
  </sheets>
  <definedNames>
    <definedName name="_xlnm._FilterDatabase" localSheetId="0" hidden="1">'1'!$A$1:$E$21</definedName>
    <definedName name="_xlnm._FilterDatabase" localSheetId="1" hidden="1">'2'!$A$1:$E$21</definedName>
    <definedName name="_xlnm._FilterDatabase" localSheetId="2" hidden="1">'3'!$A$1:$E$21</definedName>
    <definedName name="_xlnm._FilterDatabase" localSheetId="3" hidden="1">Comparison!$A$1:$E$21</definedName>
  </definedName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2" i="2" l="1" a="1"/>
  <c r="H2" i="2" s="1"/>
  <c r="M2" i="6" a="1"/>
  <c r="M2" i="6" s="1"/>
  <c r="H3" i="6"/>
  <c r="H4" i="6"/>
  <c r="H2" i="6"/>
  <c r="J2" i="6" a="1"/>
  <c r="J2" i="6" l="1"/>
  <c r="K2" i="6" s="1" a="1"/>
  <c r="K2" i="6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<sst xmlns="http://schemas.openxmlformats.org/spreadsheetml/2006/main" count="283" uniqueCount="30">
  <si>
    <t>Order ID</t>
  </si>
  <si>
    <t>Category</t>
  </si>
  <si>
    <t>Product</t>
  </si>
  <si>
    <t>Boards</t>
  </si>
  <si>
    <t>Wetsuits</t>
  </si>
  <si>
    <t>Full Suit 3/2mm</t>
  </si>
  <si>
    <t>Accessories</t>
  </si>
  <si>
    <t>Row Labels</t>
  </si>
  <si>
    <t>Grand Total</t>
  </si>
  <si>
    <t>Surf Wax</t>
  </si>
  <si>
    <t>Board Bag</t>
  </si>
  <si>
    <t>Longboard</t>
  </si>
  <si>
    <t>Leash</t>
  </si>
  <si>
    <t>Shortboard</t>
  </si>
  <si>
    <t>Rashguard</t>
  </si>
  <si>
    <t>Revenue</t>
  </si>
  <si>
    <t>Channel</t>
  </si>
  <si>
    <t>Online</t>
  </si>
  <si>
    <t>Phone</t>
  </si>
  <si>
    <t>Sum of Revenue</t>
  </si>
  <si>
    <t>Hoodie</t>
  </si>
  <si>
    <t>Apparel</t>
  </si>
  <si>
    <t>Remove Duplicates</t>
  </si>
  <si>
    <t>UNIQUE &amp; SUMIFS</t>
  </si>
  <si>
    <t>GROUPBY</t>
  </si>
  <si>
    <t>Pivot Table</t>
  </si>
  <si>
    <t>Author:</t>
  </si>
  <si>
    <t>Jon Acampora</t>
  </si>
  <si>
    <t>Source:</t>
  </si>
  <si>
    <t>https://www.excelcampus.com/pivot-tables/excel-summary-reports-formulas-pivot-tables/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</si>
</sst>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9" fontId="0" fillId="0" borderId="0" xfId="1" applyFont="1"/>
    <xf numFmtId="0" fontId="2" fillId="2" borderId="0" xfId="0" applyFont="1" applyFill="1"/>
    <xf numFmtId="0" fontId="3" fillId="2" borderId="0" xfId="0" applyFont="1" applyFill="1"/>
    <xf numFmtId="0" fontId="0" fillId="0" borderId="0" xfId="1" applyNumberFormat="1" applyFont="1"/>
    <xf numFmtId="0" fontId="4" fillId="0" borderId="0" xfId="0" applyFont="1"/>
    <xf numFmtId="0" fontId="5" fillId="0" borderId="0" xfId="2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6115.607739004627" createdVersion="8" refreshedVersion="8" minRefreshableVersion="3" recordCount="20" xr:uid="{0974E550-A617-48AD-B324-476DCA20C3B4}">
  <cacheSource type="worksheet">
    <worksheetSource name="Orders4"/>
  </cacheSource>
  <cacheFields count="5">
    <cacheField name="Order ID" numFmtId="0">
      <sharedItems containsSemiMixedTypes="0" containsString="0" containsNumber="1" containsInteger="1" minValue="1001" maxValue="1020"/>
    </cacheField>
    <cacheField name="Category" numFmtId="0">
      <sharedItems count="4">
        <s v="Accessories"/>
        <s v="Wetsuits"/>
        <s v="Boards"/>
        <s v="Apparel" u="1"/>
      </sharedItems>
    </cacheField>
    <cacheField name="Product" numFmtId="0">
      <sharedItems/>
    </cacheField>
    <cacheField name="Channel" numFmtId="0">
      <sharedItems/>
    </cacheField>
    <cacheField name="Revenue" numFmtId="164">
      <sharedItems containsSemiMixedTypes="0" containsString="0" containsNumber="1" minValue="2.4900000000000002" maxValue="849.9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n v="1001"/>
    <x v="0"/>
    <s v="Surf Wax"/>
    <s v="Online"/>
    <n v="2.4900000000000002"/>
  </r>
  <r>
    <n v="1002"/>
    <x v="0"/>
    <s v="Board Bag"/>
    <s v="Online"/>
    <n v="79.989999999999995"/>
  </r>
  <r>
    <n v="1003"/>
    <x v="1"/>
    <s v="Full Suit 3/2mm"/>
    <s v="Phone"/>
    <n v="249.99"/>
  </r>
  <r>
    <n v="1004"/>
    <x v="2"/>
    <s v="Longboard"/>
    <s v="Online"/>
    <n v="849.99"/>
  </r>
  <r>
    <n v="1005"/>
    <x v="0"/>
    <s v="Leash"/>
    <s v="Online"/>
    <n v="24.99"/>
  </r>
  <r>
    <n v="1006"/>
    <x v="1"/>
    <s v="Full Suit 3/2mm"/>
    <s v="Online"/>
    <n v="249.99"/>
  </r>
  <r>
    <n v="1007"/>
    <x v="0"/>
    <s v="Leash"/>
    <s v="Online"/>
    <n v="24.99"/>
  </r>
  <r>
    <n v="1008"/>
    <x v="2"/>
    <s v="Shortboard"/>
    <s v="Phone"/>
    <n v="749.99"/>
  </r>
  <r>
    <n v="1009"/>
    <x v="1"/>
    <s v="Rashguard"/>
    <s v="Phone"/>
    <n v="42.99"/>
  </r>
  <r>
    <n v="1010"/>
    <x v="0"/>
    <s v="Surf Wax"/>
    <s v="Online"/>
    <n v="2.4900000000000002"/>
  </r>
  <r>
    <n v="1011"/>
    <x v="1"/>
    <s v="Rashguard"/>
    <s v="Online"/>
    <n v="42.99"/>
  </r>
  <r>
    <n v="1012"/>
    <x v="0"/>
    <s v="Board Bag"/>
    <s v="Online"/>
    <n v="79.989999999999995"/>
  </r>
  <r>
    <n v="1013"/>
    <x v="1"/>
    <s v="Full Suit 3/2mm"/>
    <s v="Online"/>
    <n v="249.99"/>
  </r>
  <r>
    <n v="1014"/>
    <x v="2"/>
    <s v="Shortboard"/>
    <s v="Online"/>
    <n v="749.99"/>
  </r>
  <r>
    <n v="1015"/>
    <x v="0"/>
    <s v="Surf Wax"/>
    <s v="Online"/>
    <n v="2.4900000000000002"/>
  </r>
  <r>
    <n v="1016"/>
    <x v="1"/>
    <s v="Longboard"/>
    <s v="Phone"/>
    <n v="849.99"/>
  </r>
  <r>
    <n v="1017"/>
    <x v="2"/>
    <s v="Leash"/>
    <s v="Online"/>
    <n v="24.99"/>
  </r>
  <r>
    <n v="1018"/>
    <x v="2"/>
    <s v="Rashguard"/>
    <s v="Online"/>
    <n v="42.99"/>
  </r>
  <r>
    <n v="1019"/>
    <x v="2"/>
    <s v="Shortboard"/>
    <s v="Phone"/>
    <n v="749.99"/>
  </r>
  <r>
    <n v="1020"/>
    <x v="2"/>
    <s v="Longboard"/>
    <s v="Online"/>
    <n v="849.9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74624F6-DA30-45A0-B60F-36F2D3FD76E8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P2:Q6" firstHeaderRow="1" firstDataRow="1" firstDataCol="1"/>
  <pivotFields count="5">
    <pivotField showAll="0"/>
    <pivotField axis="axisRow" showAll="0" sortType="descending">
      <items count="5">
        <item x="0"/>
        <item x="2"/>
        <item x="1"/>
        <item m="1"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numFmtId="164" showAll="0"/>
  </pivotFields>
  <rowFields count="1">
    <field x="1"/>
  </rowFields>
  <rowItems count="4">
    <i>
      <x v="1"/>
    </i>
    <i>
      <x v="2"/>
    </i>
    <i>
      <x/>
    </i>
    <i t="grand">
      <x/>
    </i>
  </rowItems>
  <colItems count="1">
    <i/>
  </colItems>
  <dataFields count="1">
    <dataField name="Sum of Revenue" fld="4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123AC16-2003-40F0-B11C-24AFD97E423F}" name="Orders2" displayName="Orders2" ref="A1:E21" totalsRowShown="0">
  <autoFilter ref="A1:E21" xr:uid="{716235E3-CF8D-46AF-929B-88F478798F3E}"/>
  <tableColumns count="5">
    <tableColumn id="1" xr3:uid="{7A899716-AC21-41EF-A439-23F622F24F04}" name="Order ID"/>
    <tableColumn id="2" xr3:uid="{2741AFB7-7730-4451-B23D-2DEE7358E89A}" name="Category"/>
    <tableColumn id="3" xr3:uid="{6FFE316F-8207-4A7B-9598-84D7A53F5A2B}" name="Product"/>
    <tableColumn id="4" xr3:uid="{AE563016-B031-4385-BA05-0585AF857FB0}" name="Channel"/>
    <tableColumn id="5" xr3:uid="{DA2E23FD-499F-4B1F-9BBD-E4491E891AFA}" name="Revenu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BCBC4B9-F299-4F50-9E02-6E32975D1505}" name="Orders3" displayName="Orders3" ref="A1:E21" totalsRowShown="0">
  <autoFilter ref="A1:E21" xr:uid="{716235E3-CF8D-46AF-929B-88F478798F3E}"/>
  <tableColumns count="5">
    <tableColumn id="1" xr3:uid="{FBAB2317-64F4-4164-B4CD-B2DE3D37A12E}" name="Order ID"/>
    <tableColumn id="2" xr3:uid="{EE59F645-8FDE-401A-B42C-95860922FCDB}" name="Category"/>
    <tableColumn id="3" xr3:uid="{C74B6A52-3EBC-4B53-9D6A-B4A11313EA1D}" name="Product"/>
    <tableColumn id="4" xr3:uid="{B82F18CF-1950-47B1-BEC4-61E4C0834EBD}" name="Channel"/>
    <tableColumn id="5" xr3:uid="{14DC1DB3-C17E-400E-B561-173BC0DE6286}" name="Revenu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4FE4304-FF95-4768-9889-13490FD4A3AA}" name="Orders4" displayName="Orders4" ref="A1:E21" totalsRowShown="0">
  <autoFilter ref="A1:E21" xr:uid="{716235E3-CF8D-46AF-929B-88F478798F3E}"/>
  <tableColumns count="5">
    <tableColumn id="1" xr3:uid="{45A424CC-61F6-4DDE-9B53-D4DE8185F902}" name="Order ID"/>
    <tableColumn id="2" xr3:uid="{8D4DE40F-6F5A-42D0-A7AD-CE0D57CD2F89}" name="Category"/>
    <tableColumn id="3" xr3:uid="{1121B8CB-4FCC-4B22-9D8E-11FF1178AB69}" name="Product"/>
    <tableColumn id="4" xr3:uid="{F4CEAFEA-C145-49BA-8042-9EE7641759B6}" name="Channel"/>
    <tableColumn id="5" xr3:uid="{89B06C39-2350-4059-A3B0-87653FAC1365}" name="Revenu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8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2C713A6-78A2-4B36-AC89-CD786B16F3E3}">
  <we:reference id="29673e3c-d826-4f00-92ee-162334a52b1a" version="1.0.0.8" store="EXCatalog" storeType="EXCatalog"/>
  <we:alternateReferences>
    <we:reference id="WA200009404" version="1.0.0.8" store="en-US" storeType="OMEX"/>
  </we:alternateReferences>
  <we:properties>
    <we:property name="claude.fileId" value="&quot;74c1b38a-2aac-4b6f-8581-e517442b2961&quot;"/>
  </we:properties>
  <we:bindings/>
  <we:snapshot xmlns:r="http://schemas.openxmlformats.org/officeDocument/2006/relationships"/>
</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pivot-tables/excel-summary-reports-formulas-pivot-tab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235E3-CF8D-46AF-929B-88F478798F3E}">
  <dimension ref="A1:E21"/>
  <sheetViews>
    <sheetView tabSelected="1" zoomScaleNormal="100" workbookViewId="0">
      <selection activeCell="A2" sqref="A2"/>
    </sheetView>
  </sheetViews>
  <sheetFormatPr defaultRowHeight="15" x14ac:dyDescent="0.25"/>
  <cols>
    <col min="1" max="1" width="8.5703125" bestFit="1" customWidth="1"/>
    <col min="2" max="2" width="11.5703125" bestFit="1" customWidth="1"/>
    <col min="3" max="3" width="16.5703125" bestFit="1" customWidth="1"/>
    <col min="4" max="4" width="8.5703125" bestFit="1" customWidth="1"/>
    <col min="5" max="5" width="11.5703125" bestFit="1" customWidth="1"/>
    <col min="7" max="14" width="8.7109375"/>
  </cols>
  <sheetData>
    <row r="1" spans="1:5" x14ac:dyDescent="0.25">
      <c r="A1" s="8" t="s">
        <v>0</v>
      </c>
      <c r="B1" s="8" t="s">
        <v>1</v>
      </c>
      <c r="C1" s="8" t="s">
        <v>2</v>
      </c>
      <c r="D1" s="8" t="s">
        <v>16</v>
      </c>
      <c r="E1" s="8" t="s">
        <v>15</v>
      </c>
    </row>
    <row r="2" spans="1:5" x14ac:dyDescent="0.25">
      <c r="A2">
        <v>1001</v>
      </c>
      <c r="B2" t="s">
        <v>6</v>
      </c>
      <c r="C2" t="s">
        <v>9</v>
      </c>
      <c r="D2" t="s">
        <v>17</v>
      </c>
      <c r="E2" s="1">
        <v>2.4900000000000002</v>
      </c>
    </row>
    <row r="3" spans="1:5" x14ac:dyDescent="0.25">
      <c r="A3">
        <v>1002</v>
      </c>
      <c r="B3" t="s">
        <v>6</v>
      </c>
      <c r="C3" t="s">
        <v>10</v>
      </c>
      <c r="D3" t="s">
        <v>17</v>
      </c>
      <c r="E3" s="1">
        <v>79.989999999999995</v>
      </c>
    </row>
    <row r="4" spans="1:5" x14ac:dyDescent="0.25">
      <c r="A4">
        <v>1003</v>
      </c>
      <c r="B4" t="s">
        <v>4</v>
      </c>
      <c r="C4" t="s">
        <v>5</v>
      </c>
      <c r="D4" t="s">
        <v>18</v>
      </c>
      <c r="E4" s="1">
        <v>249.99</v>
      </c>
    </row>
    <row r="5" spans="1:5" x14ac:dyDescent="0.25">
      <c r="A5">
        <v>1004</v>
      </c>
      <c r="B5" t="s">
        <v>3</v>
      </c>
      <c r="C5" t="s">
        <v>11</v>
      </c>
      <c r="D5" t="s">
        <v>17</v>
      </c>
      <c r="E5" s="1">
        <v>849.99</v>
      </c>
    </row>
    <row r="6" spans="1:5" x14ac:dyDescent="0.25">
      <c r="A6">
        <v>1005</v>
      </c>
      <c r="B6" t="s">
        <v>6</v>
      </c>
      <c r="C6" t="s">
        <v>12</v>
      </c>
      <c r="D6" t="s">
        <v>17</v>
      </c>
      <c r="E6" s="1">
        <v>24.99</v>
      </c>
    </row>
    <row r="7" spans="1:5" x14ac:dyDescent="0.25">
      <c r="A7">
        <v>1006</v>
      </c>
      <c r="B7" t="s">
        <v>4</v>
      </c>
      <c r="C7" t="s">
        <v>5</v>
      </c>
      <c r="D7" t="s">
        <v>17</v>
      </c>
      <c r="E7" s="1">
        <v>249.99</v>
      </c>
    </row>
    <row r="8" spans="1:5" x14ac:dyDescent="0.25">
      <c r="A8">
        <v>1007</v>
      </c>
      <c r="B8" t="s">
        <v>6</v>
      </c>
      <c r="C8" t="s">
        <v>12</v>
      </c>
      <c r="D8" t="s">
        <v>17</v>
      </c>
      <c r="E8" s="1">
        <v>24.99</v>
      </c>
    </row>
    <row r="9" spans="1:5" x14ac:dyDescent="0.25">
      <c r="A9">
        <v>1008</v>
      </c>
      <c r="B9" t="s">
        <v>3</v>
      </c>
      <c r="C9" t="s">
        <v>13</v>
      </c>
      <c r="D9" t="s">
        <v>18</v>
      </c>
      <c r="E9" s="1">
        <v>749.99</v>
      </c>
    </row>
    <row r="10" spans="1:5" x14ac:dyDescent="0.25">
      <c r="A10">
        <v>1009</v>
      </c>
      <c r="B10" t="s">
        <v>4</v>
      </c>
      <c r="C10" t="s">
        <v>14</v>
      </c>
      <c r="D10" t="s">
        <v>18</v>
      </c>
      <c r="E10" s="1">
        <v>42.99</v>
      </c>
    </row>
    <row r="11" spans="1:5" x14ac:dyDescent="0.25">
      <c r="A11">
        <v>1010</v>
      </c>
      <c r="B11" t="s">
        <v>6</v>
      </c>
      <c r="C11" t="s">
        <v>9</v>
      </c>
      <c r="D11" t="s">
        <v>17</v>
      </c>
      <c r="E11" s="1">
        <v>2.4900000000000002</v>
      </c>
    </row>
    <row r="12" spans="1:5" x14ac:dyDescent="0.25">
      <c r="A12">
        <v>1011</v>
      </c>
      <c r="B12" t="s">
        <v>4</v>
      </c>
      <c r="C12" t="s">
        <v>14</v>
      </c>
      <c r="D12" t="s">
        <v>17</v>
      </c>
      <c r="E12" s="1">
        <v>42.99</v>
      </c>
    </row>
    <row r="13" spans="1:5" x14ac:dyDescent="0.25">
      <c r="A13">
        <v>1012</v>
      </c>
      <c r="B13" t="s">
        <v>6</v>
      </c>
      <c r="C13" t="s">
        <v>10</v>
      </c>
      <c r="D13" t="s">
        <v>17</v>
      </c>
      <c r="E13" s="1">
        <v>79.989999999999995</v>
      </c>
    </row>
    <row r="14" spans="1:5" x14ac:dyDescent="0.25">
      <c r="A14">
        <v>1013</v>
      </c>
      <c r="B14" t="s">
        <v>4</v>
      </c>
      <c r="C14" t="s">
        <v>5</v>
      </c>
      <c r="D14" t="s">
        <v>17</v>
      </c>
      <c r="E14" s="1">
        <v>249.99</v>
      </c>
    </row>
    <row r="15" spans="1:5" x14ac:dyDescent="0.25">
      <c r="A15">
        <v>1014</v>
      </c>
      <c r="B15" t="s">
        <v>3</v>
      </c>
      <c r="C15" t="s">
        <v>13</v>
      </c>
      <c r="D15" t="s">
        <v>17</v>
      </c>
      <c r="E15" s="1">
        <v>749.99</v>
      </c>
    </row>
    <row r="16" spans="1:5" x14ac:dyDescent="0.25">
      <c r="A16">
        <v>1015</v>
      </c>
      <c r="B16" t="s">
        <v>6</v>
      </c>
      <c r="C16" t="s">
        <v>9</v>
      </c>
      <c r="D16" t="s">
        <v>17</v>
      </c>
      <c r="E16" s="1">
        <v>2.4900000000000002</v>
      </c>
    </row>
    <row r="17" spans="1:5" x14ac:dyDescent="0.25">
      <c r="A17">
        <v>1016</v>
      </c>
      <c r="B17" t="s">
        <v>4</v>
      </c>
      <c r="C17" t="s">
        <v>11</v>
      </c>
      <c r="D17" t="s">
        <v>18</v>
      </c>
      <c r="E17" s="1">
        <v>849.99</v>
      </c>
    </row>
    <row r="18" spans="1:5" x14ac:dyDescent="0.25">
      <c r="A18">
        <v>1017</v>
      </c>
      <c r="B18" t="s">
        <v>3</v>
      </c>
      <c r="C18" t="s">
        <v>12</v>
      </c>
      <c r="D18" t="s">
        <v>17</v>
      </c>
      <c r="E18" s="1">
        <v>24.99</v>
      </c>
    </row>
    <row r="19" spans="1:5" x14ac:dyDescent="0.25">
      <c r="A19">
        <v>1018</v>
      </c>
      <c r="B19" t="s">
        <v>3</v>
      </c>
      <c r="C19" t="s">
        <v>14</v>
      </c>
      <c r="D19" t="s">
        <v>17</v>
      </c>
      <c r="E19" s="1">
        <v>42.99</v>
      </c>
    </row>
    <row r="20" spans="1:5" x14ac:dyDescent="0.25">
      <c r="A20">
        <v>1019</v>
      </c>
      <c r="B20" t="s">
        <v>3</v>
      </c>
      <c r="C20" t="s">
        <v>13</v>
      </c>
      <c r="D20" t="s">
        <v>18</v>
      </c>
      <c r="E20" s="1">
        <v>749.99</v>
      </c>
    </row>
    <row r="21" spans="1:5" x14ac:dyDescent="0.25">
      <c r="A21">
        <v>1020</v>
      </c>
      <c r="B21" t="s">
        <v>3</v>
      </c>
      <c r="C21" t="s">
        <v>11</v>
      </c>
      <c r="D21" t="s">
        <v>17</v>
      </c>
      <c r="E21" s="1">
        <v>849.99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BB379-D93B-4BD9-972D-A5B64B04A600}">
  <dimension ref="A1:I21"/>
  <sheetViews>
    <sheetView workbookViewId="0">
      <selection activeCell="C4" sqref="C4"/>
    </sheetView>
  </sheetViews>
  <sheetFormatPr defaultRowHeight="15" x14ac:dyDescent="0.25"/>
  <cols>
    <col min="1" max="1" width="10.85546875" bestFit="1" customWidth="1"/>
    <col min="2" max="2" width="11.5703125" bestFit="1" customWidth="1"/>
    <col min="3" max="3" width="16.5703125" bestFit="1" customWidth="1"/>
    <col min="4" max="4" width="10.85546875" bestFit="1" customWidth="1"/>
    <col min="5" max="5" width="12" bestFit="1" customWidth="1"/>
    <col min="7" max="14" width="8.7109375"/>
  </cols>
  <sheetData>
    <row r="1" spans="1:9" x14ac:dyDescent="0.25">
      <c r="A1" t="s">
        <v>0</v>
      </c>
      <c r="B1" t="s">
        <v>1</v>
      </c>
      <c r="C1" t="s">
        <v>2</v>
      </c>
      <c r="D1" t="s">
        <v>16</v>
      </c>
      <c r="E1" t="s">
        <v>15</v>
      </c>
    </row>
    <row r="2" spans="1:9" x14ac:dyDescent="0.25">
      <c r="A2">
        <v>1001</v>
      </c>
      <c r="B2" t="s">
        <v>6</v>
      </c>
      <c r="C2" t="s">
        <v>9</v>
      </c>
      <c r="D2" t="s">
        <v>17</v>
      </c>
      <c r="E2" s="1">
        <v>2.4900000000000002</v>
      </c>
      <c r="H2" t="str" cm="1">
        <f t="array" ref="H2:I5">_xlfn.GROUPBY(Orders2[Category],Orders2[Revenue],_xleta.SUM)</f>
        <v>Accessories</v>
      </c>
      <c r="I2" s="7">
        <v>217.43</v>
      </c>
    </row>
    <row r="3" spans="1:9" x14ac:dyDescent="0.25">
      <c r="A3">
        <v>1002</v>
      </c>
      <c r="B3" t="s">
        <v>6</v>
      </c>
      <c r="C3" t="s">
        <v>10</v>
      </c>
      <c r="D3" t="s">
        <v>17</v>
      </c>
      <c r="E3" s="1">
        <v>79.989999999999995</v>
      </c>
      <c r="H3" t="str">
        <v>Boards</v>
      </c>
      <c r="I3" s="7">
        <v>4017.9299999999994</v>
      </c>
    </row>
    <row r="4" spans="1:9" x14ac:dyDescent="0.25">
      <c r="A4">
        <v>1003</v>
      </c>
      <c r="B4" t="s">
        <v>4</v>
      </c>
      <c r="C4" t="s">
        <v>5</v>
      </c>
      <c r="D4" t="s">
        <v>18</v>
      </c>
      <c r="E4" s="1">
        <v>249.99</v>
      </c>
      <c r="H4" t="str">
        <v>Wetsuits</v>
      </c>
      <c r="I4" s="7">
        <v>1685.94</v>
      </c>
    </row>
    <row r="5" spans="1:9" x14ac:dyDescent="0.25">
      <c r="A5">
        <v>1004</v>
      </c>
      <c r="B5" t="s">
        <v>3</v>
      </c>
      <c r="C5" t="s">
        <v>11</v>
      </c>
      <c r="D5" t="s">
        <v>17</v>
      </c>
      <c r="E5" s="1">
        <v>849.99</v>
      </c>
      <c r="H5" t="str">
        <v>Total</v>
      </c>
      <c r="I5">
        <v>5921.2999999999975</v>
      </c>
    </row>
    <row r="6" spans="1:9" x14ac:dyDescent="0.25">
      <c r="A6">
        <v>1005</v>
      </c>
      <c r="B6" t="s">
        <v>6</v>
      </c>
      <c r="C6" t="s">
        <v>12</v>
      </c>
      <c r="D6" t="s">
        <v>17</v>
      </c>
      <c r="E6" s="1">
        <v>24.99</v>
      </c>
    </row>
    <row r="7" spans="1:9" x14ac:dyDescent="0.25">
      <c r="A7">
        <v>1006</v>
      </c>
      <c r="B7" t="s">
        <v>4</v>
      </c>
      <c r="C7" t="s">
        <v>5</v>
      </c>
      <c r="D7" t="s">
        <v>17</v>
      </c>
      <c r="E7" s="1">
        <v>249.99</v>
      </c>
    </row>
    <row r="8" spans="1:9" x14ac:dyDescent="0.25">
      <c r="A8">
        <v>1007</v>
      </c>
      <c r="B8" t="s">
        <v>6</v>
      </c>
      <c r="C8" t="s">
        <v>12</v>
      </c>
      <c r="D8" t="s">
        <v>17</v>
      </c>
      <c r="E8" s="1">
        <v>24.99</v>
      </c>
    </row>
    <row r="9" spans="1:9" x14ac:dyDescent="0.25">
      <c r="A9">
        <v>1008</v>
      </c>
      <c r="B9" t="s">
        <v>3</v>
      </c>
      <c r="C9" t="s">
        <v>13</v>
      </c>
      <c r="D9" t="s">
        <v>18</v>
      </c>
      <c r="E9" s="1">
        <v>749.99</v>
      </c>
    </row>
    <row r="10" spans="1:9" x14ac:dyDescent="0.25">
      <c r="A10">
        <v>1009</v>
      </c>
      <c r="B10" t="s">
        <v>4</v>
      </c>
      <c r="C10" t="s">
        <v>14</v>
      </c>
      <c r="D10" t="s">
        <v>18</v>
      </c>
      <c r="E10" s="1">
        <v>42.99</v>
      </c>
    </row>
    <row r="11" spans="1:9" x14ac:dyDescent="0.25">
      <c r="A11">
        <v>1010</v>
      </c>
      <c r="B11" t="s">
        <v>6</v>
      </c>
      <c r="C11" t="s">
        <v>9</v>
      </c>
      <c r="D11" t="s">
        <v>17</v>
      </c>
      <c r="E11" s="1">
        <v>2.4900000000000002</v>
      </c>
    </row>
    <row r="12" spans="1:9" x14ac:dyDescent="0.25">
      <c r="A12">
        <v>1011</v>
      </c>
      <c r="B12" t="s">
        <v>4</v>
      </c>
      <c r="C12" t="s">
        <v>14</v>
      </c>
      <c r="D12" t="s">
        <v>17</v>
      </c>
      <c r="E12" s="1">
        <v>42.99</v>
      </c>
    </row>
    <row r="13" spans="1:9" x14ac:dyDescent="0.25">
      <c r="A13">
        <v>1012</v>
      </c>
      <c r="B13" t="s">
        <v>6</v>
      </c>
      <c r="C13" t="s">
        <v>10</v>
      </c>
      <c r="D13" t="s">
        <v>17</v>
      </c>
      <c r="E13" s="1">
        <v>79.989999999999995</v>
      </c>
    </row>
    <row r="14" spans="1:9" x14ac:dyDescent="0.25">
      <c r="A14">
        <v>1013</v>
      </c>
      <c r="B14" t="s">
        <v>4</v>
      </c>
      <c r="C14" t="s">
        <v>5</v>
      </c>
      <c r="D14" t="s">
        <v>17</v>
      </c>
      <c r="E14" s="1">
        <v>249.99</v>
      </c>
    </row>
    <row r="15" spans="1:9" x14ac:dyDescent="0.25">
      <c r="A15">
        <v>1014</v>
      </c>
      <c r="B15" t="s">
        <v>3</v>
      </c>
      <c r="C15" t="s">
        <v>13</v>
      </c>
      <c r="D15" t="s">
        <v>17</v>
      </c>
      <c r="E15" s="1">
        <v>749.99</v>
      </c>
    </row>
    <row r="16" spans="1:9" x14ac:dyDescent="0.25">
      <c r="A16">
        <v>1015</v>
      </c>
      <c r="B16" t="s">
        <v>6</v>
      </c>
      <c r="C16" t="s">
        <v>9</v>
      </c>
      <c r="D16" t="s">
        <v>17</v>
      </c>
      <c r="E16" s="1">
        <v>2.4900000000000002</v>
      </c>
    </row>
    <row r="17" spans="1:5" x14ac:dyDescent="0.25">
      <c r="A17">
        <v>1016</v>
      </c>
      <c r="B17" t="s">
        <v>4</v>
      </c>
      <c r="C17" t="s">
        <v>11</v>
      </c>
      <c r="D17" t="s">
        <v>18</v>
      </c>
      <c r="E17" s="1">
        <v>849.99</v>
      </c>
    </row>
    <row r="18" spans="1:5" x14ac:dyDescent="0.25">
      <c r="A18">
        <v>1017</v>
      </c>
      <c r="B18" t="s">
        <v>3</v>
      </c>
      <c r="C18" t="s">
        <v>12</v>
      </c>
      <c r="D18" t="s">
        <v>17</v>
      </c>
      <c r="E18" s="1">
        <v>24.99</v>
      </c>
    </row>
    <row r="19" spans="1:5" x14ac:dyDescent="0.25">
      <c r="A19">
        <v>1018</v>
      </c>
      <c r="B19" t="s">
        <v>3</v>
      </c>
      <c r="C19" t="s">
        <v>14</v>
      </c>
      <c r="D19" t="s">
        <v>17</v>
      </c>
      <c r="E19" s="1">
        <v>42.99</v>
      </c>
    </row>
    <row r="20" spans="1:5" x14ac:dyDescent="0.25">
      <c r="A20">
        <v>1019</v>
      </c>
      <c r="B20" t="s">
        <v>3</v>
      </c>
      <c r="C20" t="s">
        <v>13</v>
      </c>
      <c r="D20" t="s">
        <v>18</v>
      </c>
      <c r="E20" s="1">
        <v>749.99</v>
      </c>
    </row>
    <row r="21" spans="1:5" x14ac:dyDescent="0.25">
      <c r="A21">
        <v>1020</v>
      </c>
      <c r="B21" t="s">
        <v>3</v>
      </c>
      <c r="C21" t="s">
        <v>11</v>
      </c>
      <c r="D21" t="s">
        <v>17</v>
      </c>
      <c r="E21" s="1">
        <v>849.99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8D23E-6FCD-41FD-AFEE-2B98F3362316}">
  <dimension ref="A1:E21"/>
  <sheetViews>
    <sheetView workbookViewId="0">
      <selection activeCell="C3" sqref="C3"/>
    </sheetView>
  </sheetViews>
  <sheetFormatPr defaultRowHeight="15" x14ac:dyDescent="0.25"/>
  <cols>
    <col min="1" max="1" width="10.85546875" bestFit="1" customWidth="1"/>
    <col min="2" max="2" width="11.5703125" bestFit="1" customWidth="1"/>
    <col min="3" max="3" width="16.5703125" bestFit="1" customWidth="1"/>
    <col min="4" max="4" width="10.85546875" bestFit="1" customWidth="1"/>
    <col min="5" max="5" width="12" bestFit="1" customWidth="1"/>
    <col min="7" max="12" width="8.7109375"/>
  </cols>
  <sheetData>
    <row r="1" spans="1:5" x14ac:dyDescent="0.25">
      <c r="A1" t="s">
        <v>0</v>
      </c>
      <c r="B1" t="s">
        <v>1</v>
      </c>
      <c r="C1" t="s">
        <v>2</v>
      </c>
      <c r="D1" t="s">
        <v>16</v>
      </c>
      <c r="E1" t="s">
        <v>15</v>
      </c>
    </row>
    <row r="2" spans="1:5" x14ac:dyDescent="0.25">
      <c r="A2">
        <v>1001</v>
      </c>
      <c r="B2" t="s">
        <v>6</v>
      </c>
      <c r="C2" t="s">
        <v>9</v>
      </c>
      <c r="D2" t="s">
        <v>17</v>
      </c>
      <c r="E2" s="1">
        <v>2.4900000000000002</v>
      </c>
    </row>
    <row r="3" spans="1:5" x14ac:dyDescent="0.25">
      <c r="A3">
        <v>1002</v>
      </c>
      <c r="B3" t="s">
        <v>6</v>
      </c>
      <c r="C3" t="s">
        <v>10</v>
      </c>
      <c r="D3" t="s">
        <v>17</v>
      </c>
      <c r="E3" s="1">
        <v>79.989999999999995</v>
      </c>
    </row>
    <row r="4" spans="1:5" x14ac:dyDescent="0.25">
      <c r="A4">
        <v>1003</v>
      </c>
      <c r="B4" t="s">
        <v>4</v>
      </c>
      <c r="C4" t="s">
        <v>5</v>
      </c>
      <c r="D4" t="s">
        <v>18</v>
      </c>
      <c r="E4" s="1">
        <v>249.99</v>
      </c>
    </row>
    <row r="5" spans="1:5" x14ac:dyDescent="0.25">
      <c r="A5">
        <v>1004</v>
      </c>
      <c r="B5" t="s">
        <v>3</v>
      </c>
      <c r="C5" t="s">
        <v>11</v>
      </c>
      <c r="D5" t="s">
        <v>17</v>
      </c>
      <c r="E5" s="1">
        <v>849.99</v>
      </c>
    </row>
    <row r="6" spans="1:5" x14ac:dyDescent="0.25">
      <c r="A6">
        <v>1005</v>
      </c>
      <c r="B6" t="s">
        <v>6</v>
      </c>
      <c r="C6" t="s">
        <v>12</v>
      </c>
      <c r="D6" t="s">
        <v>17</v>
      </c>
      <c r="E6" s="1">
        <v>24.99</v>
      </c>
    </row>
    <row r="7" spans="1:5" x14ac:dyDescent="0.25">
      <c r="A7">
        <v>1006</v>
      </c>
      <c r="B7" t="s">
        <v>4</v>
      </c>
      <c r="C7" t="s">
        <v>5</v>
      </c>
      <c r="D7" t="s">
        <v>17</v>
      </c>
      <c r="E7" s="1">
        <v>249.99</v>
      </c>
    </row>
    <row r="8" spans="1:5" x14ac:dyDescent="0.25">
      <c r="A8">
        <v>1007</v>
      </c>
      <c r="B8" t="s">
        <v>6</v>
      </c>
      <c r="C8" t="s">
        <v>12</v>
      </c>
      <c r="D8" t="s">
        <v>17</v>
      </c>
      <c r="E8" s="1">
        <v>24.99</v>
      </c>
    </row>
    <row r="9" spans="1:5" x14ac:dyDescent="0.25">
      <c r="A9">
        <v>1008</v>
      </c>
      <c r="B9" t="s">
        <v>3</v>
      </c>
      <c r="C9" t="s">
        <v>13</v>
      </c>
      <c r="D9" t="s">
        <v>18</v>
      </c>
      <c r="E9" s="1">
        <v>749.99</v>
      </c>
    </row>
    <row r="10" spans="1:5" x14ac:dyDescent="0.25">
      <c r="A10">
        <v>1009</v>
      </c>
      <c r="B10" t="s">
        <v>4</v>
      </c>
      <c r="C10" t="s">
        <v>14</v>
      </c>
      <c r="D10" t="s">
        <v>18</v>
      </c>
      <c r="E10" s="1">
        <v>42.99</v>
      </c>
    </row>
    <row r="11" spans="1:5" x14ac:dyDescent="0.25">
      <c r="A11">
        <v>1010</v>
      </c>
      <c r="B11" t="s">
        <v>6</v>
      </c>
      <c r="C11" t="s">
        <v>9</v>
      </c>
      <c r="D11" t="s">
        <v>17</v>
      </c>
      <c r="E11" s="1">
        <v>2.4900000000000002</v>
      </c>
    </row>
    <row r="12" spans="1:5" x14ac:dyDescent="0.25">
      <c r="A12">
        <v>1011</v>
      </c>
      <c r="B12" t="s">
        <v>4</v>
      </c>
      <c r="C12" t="s">
        <v>14</v>
      </c>
      <c r="D12" t="s">
        <v>17</v>
      </c>
      <c r="E12" s="1">
        <v>42.99</v>
      </c>
    </row>
    <row r="13" spans="1:5" x14ac:dyDescent="0.25">
      <c r="A13">
        <v>1012</v>
      </c>
      <c r="B13" t="s">
        <v>6</v>
      </c>
      <c r="C13" t="s">
        <v>10</v>
      </c>
      <c r="D13" t="s">
        <v>17</v>
      </c>
      <c r="E13" s="1">
        <v>79.989999999999995</v>
      </c>
    </row>
    <row r="14" spans="1:5" x14ac:dyDescent="0.25">
      <c r="A14">
        <v>1013</v>
      </c>
      <c r="B14" t="s">
        <v>4</v>
      </c>
      <c r="C14" t="s">
        <v>5</v>
      </c>
      <c r="D14" t="s">
        <v>17</v>
      </c>
      <c r="E14" s="1">
        <v>249.99</v>
      </c>
    </row>
    <row r="15" spans="1:5" x14ac:dyDescent="0.25">
      <c r="A15">
        <v>1014</v>
      </c>
      <c r="B15" t="s">
        <v>3</v>
      </c>
      <c r="C15" t="s">
        <v>13</v>
      </c>
      <c r="D15" t="s">
        <v>17</v>
      </c>
      <c r="E15" s="1">
        <v>749.99</v>
      </c>
    </row>
    <row r="16" spans="1:5" x14ac:dyDescent="0.25">
      <c r="A16">
        <v>1015</v>
      </c>
      <c r="B16" t="s">
        <v>6</v>
      </c>
      <c r="C16" t="s">
        <v>9</v>
      </c>
      <c r="D16" t="s">
        <v>17</v>
      </c>
      <c r="E16" s="1">
        <v>2.4900000000000002</v>
      </c>
    </row>
    <row r="17" spans="1:5" x14ac:dyDescent="0.25">
      <c r="A17">
        <v>1016</v>
      </c>
      <c r="B17" t="s">
        <v>4</v>
      </c>
      <c r="C17" t="s">
        <v>11</v>
      </c>
      <c r="D17" t="s">
        <v>18</v>
      </c>
      <c r="E17" s="1">
        <v>849.99</v>
      </c>
    </row>
    <row r="18" spans="1:5" x14ac:dyDescent="0.25">
      <c r="A18">
        <v>1017</v>
      </c>
      <c r="B18" t="s">
        <v>3</v>
      </c>
      <c r="C18" t="s">
        <v>12</v>
      </c>
      <c r="D18" t="s">
        <v>17</v>
      </c>
      <c r="E18" s="1">
        <v>24.99</v>
      </c>
    </row>
    <row r="19" spans="1:5" x14ac:dyDescent="0.25">
      <c r="A19">
        <v>1018</v>
      </c>
      <c r="B19" t="s">
        <v>3</v>
      </c>
      <c r="C19" t="s">
        <v>14</v>
      </c>
      <c r="D19" t="s">
        <v>17</v>
      </c>
      <c r="E19" s="1">
        <v>42.99</v>
      </c>
    </row>
    <row r="20" spans="1:5" x14ac:dyDescent="0.25">
      <c r="A20">
        <v>1019</v>
      </c>
      <c r="B20" t="s">
        <v>3</v>
      </c>
      <c r="C20" t="s">
        <v>13</v>
      </c>
      <c r="D20" t="s">
        <v>18</v>
      </c>
      <c r="E20" s="1">
        <v>749.99</v>
      </c>
    </row>
    <row r="21" spans="1:5" x14ac:dyDescent="0.25">
      <c r="A21">
        <v>1020</v>
      </c>
      <c r="B21" t="s">
        <v>3</v>
      </c>
      <c r="C21" t="s">
        <v>11</v>
      </c>
      <c r="D21" t="s">
        <v>17</v>
      </c>
      <c r="E21" s="1">
        <v>849.99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87897-8494-468B-B246-5707577C902F}">
  <dimension ref="A1:Q27"/>
  <sheetViews>
    <sheetView workbookViewId="0">
      <selection activeCell="C4" sqref="C4"/>
    </sheetView>
  </sheetViews>
  <sheetFormatPr defaultRowHeight="15" x14ac:dyDescent="0.25"/>
  <cols>
    <col min="1" max="1" width="10.85546875" bestFit="1" customWidth="1"/>
    <col min="2" max="2" width="11.5703125" bestFit="1" customWidth="1"/>
    <col min="3" max="3" width="16.5703125" bestFit="1" customWidth="1"/>
    <col min="4" max="4" width="10.85546875" bestFit="1" customWidth="1"/>
    <col min="5" max="5" width="12" bestFit="1" customWidth="1"/>
    <col min="7" max="7" width="15.140625" customWidth="1"/>
    <col min="9" max="9" width="12" customWidth="1"/>
    <col min="10" max="10" width="11.5703125" customWidth="1"/>
    <col min="11" max="11" width="9.140625" customWidth="1"/>
    <col min="13" max="13" width="11.5703125" customWidth="1"/>
    <col min="14" max="14" width="9.140625" customWidth="1"/>
    <col min="15" max="15" width="12" customWidth="1"/>
    <col min="16" max="16" width="13.42578125" bestFit="1" customWidth="1"/>
    <col min="17" max="17" width="15.8554687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16</v>
      </c>
      <c r="E1" t="s">
        <v>15</v>
      </c>
      <c r="G1" s="5" t="s">
        <v>22</v>
      </c>
      <c r="H1" s="6"/>
      <c r="J1" s="5" t="s">
        <v>23</v>
      </c>
      <c r="K1" s="5"/>
      <c r="M1" s="5" t="s">
        <v>24</v>
      </c>
      <c r="N1" s="6"/>
      <c r="P1" s="5" t="s">
        <v>25</v>
      </c>
      <c r="Q1" s="5"/>
    </row>
    <row r="2" spans="1:17" x14ac:dyDescent="0.25">
      <c r="A2">
        <v>1001</v>
      </c>
      <c r="B2" t="s">
        <v>6</v>
      </c>
      <c r="C2" t="s">
        <v>9</v>
      </c>
      <c r="D2" t="s">
        <v>17</v>
      </c>
      <c r="E2" s="1">
        <v>2.4900000000000002</v>
      </c>
      <c r="G2" t="s">
        <v>6</v>
      </c>
      <c r="H2">
        <f>SUMIFS($E$2:$E$21,$B$2:$B$21,G2)</f>
        <v>217.43</v>
      </c>
      <c r="J2" t="str" cm="1">
        <f t="array" ref="J2:J4">_xlfn.UNIQUE(Orders4[Category])</f>
        <v>Accessories</v>
      </c>
      <c r="K2" cm="1">
        <f t="array" ref="K2:K4">SUMIFS(Orders4[Revenue],Orders4[Category],_xlfn.ANCHORARRAY(J2))</f>
        <v>217.43</v>
      </c>
      <c r="M2" t="str" cm="1">
        <f t="array" ref="M2:N5">_xlfn.GROUPBY(Orders4[Category],Orders4[Revenue],_xleta.SUM)</f>
        <v>Accessories</v>
      </c>
      <c r="N2">
        <v>217.43</v>
      </c>
      <c r="P2" s="2" t="s">
        <v>7</v>
      </c>
      <c r="Q2" t="s">
        <v>19</v>
      </c>
    </row>
    <row r="3" spans="1:17" x14ac:dyDescent="0.25">
      <c r="A3">
        <v>1002</v>
      </c>
      <c r="B3" t="s">
        <v>6</v>
      </c>
      <c r="C3" t="s">
        <v>10</v>
      </c>
      <c r="D3" t="s">
        <v>17</v>
      </c>
      <c r="E3" s="1">
        <v>79.989999999999995</v>
      </c>
      <c r="G3" t="s">
        <v>4</v>
      </c>
      <c r="H3">
        <f>SUMIFS($E$2:$E$21,$B$2:$B$21,G3)</f>
        <v>1685.94</v>
      </c>
      <c r="I3" s="4"/>
      <c r="J3" t="str">
        <v>Wetsuits</v>
      </c>
      <c r="K3">
        <v>1685.94</v>
      </c>
      <c r="M3" t="str">
        <v>Boards</v>
      </c>
      <c r="N3">
        <v>4017.9299999999994</v>
      </c>
      <c r="P3" s="3" t="s">
        <v>3</v>
      </c>
      <c r="Q3" s="1">
        <v>4017.9299999999994</v>
      </c>
    </row>
    <row r="4" spans="1:17" x14ac:dyDescent="0.25">
      <c r="A4">
        <v>1003</v>
      </c>
      <c r="B4" t="s">
        <v>4</v>
      </c>
      <c r="C4" t="s">
        <v>5</v>
      </c>
      <c r="D4" t="s">
        <v>18</v>
      </c>
      <c r="E4" s="1">
        <v>249.99</v>
      </c>
      <c r="G4" t="s">
        <v>3</v>
      </c>
      <c r="H4">
        <f>SUMIFS($E$2:$E$21,$B$2:$B$21,G4)</f>
        <v>4017.9299999999994</v>
      </c>
      <c r="I4" s="4"/>
      <c r="J4" t="str">
        <v>Boards</v>
      </c>
      <c r="K4">
        <v>4017.9299999999994</v>
      </c>
      <c r="M4" t="str">
        <v>Wetsuits</v>
      </c>
      <c r="N4">
        <v>1685.94</v>
      </c>
      <c r="P4" s="3" t="s">
        <v>4</v>
      </c>
      <c r="Q4" s="1">
        <v>1685.94</v>
      </c>
    </row>
    <row r="5" spans="1:17" x14ac:dyDescent="0.25">
      <c r="A5">
        <v>1004</v>
      </c>
      <c r="B5" t="s">
        <v>3</v>
      </c>
      <c r="C5" t="s">
        <v>11</v>
      </c>
      <c r="D5" t="s">
        <v>17</v>
      </c>
      <c r="E5" s="1">
        <v>849.99</v>
      </c>
      <c r="I5" s="4"/>
      <c r="M5" t="str">
        <v>Total</v>
      </c>
      <c r="N5">
        <v>5921.2999999999975</v>
      </c>
      <c r="P5" s="3" t="s">
        <v>6</v>
      </c>
      <c r="Q5" s="1">
        <v>217.43</v>
      </c>
    </row>
    <row r="6" spans="1:17" x14ac:dyDescent="0.25">
      <c r="A6">
        <v>1005</v>
      </c>
      <c r="B6" t="s">
        <v>6</v>
      </c>
      <c r="C6" t="s">
        <v>12</v>
      </c>
      <c r="D6" t="s">
        <v>17</v>
      </c>
      <c r="E6" s="1">
        <v>24.99</v>
      </c>
      <c r="I6" s="4"/>
      <c r="P6" s="3" t="s">
        <v>8</v>
      </c>
      <c r="Q6" s="1">
        <v>5921.2999999999993</v>
      </c>
    </row>
    <row r="7" spans="1:17" x14ac:dyDescent="0.25">
      <c r="A7">
        <v>1006</v>
      </c>
      <c r="B7" t="s">
        <v>4</v>
      </c>
      <c r="C7" t="s">
        <v>5</v>
      </c>
      <c r="D7" t="s">
        <v>17</v>
      </c>
      <c r="E7" s="1">
        <v>249.99</v>
      </c>
    </row>
    <row r="8" spans="1:17" x14ac:dyDescent="0.25">
      <c r="A8">
        <v>1007</v>
      </c>
      <c r="B8" t="s">
        <v>6</v>
      </c>
      <c r="C8" t="s">
        <v>12</v>
      </c>
      <c r="D8" t="s">
        <v>17</v>
      </c>
      <c r="E8" s="1">
        <v>24.99</v>
      </c>
    </row>
    <row r="9" spans="1:17" x14ac:dyDescent="0.25">
      <c r="A9">
        <v>1008</v>
      </c>
      <c r="B9" t="s">
        <v>3</v>
      </c>
      <c r="C9" t="s">
        <v>13</v>
      </c>
      <c r="D9" t="s">
        <v>18</v>
      </c>
      <c r="E9" s="1">
        <v>749.99</v>
      </c>
    </row>
    <row r="10" spans="1:17" x14ac:dyDescent="0.25">
      <c r="A10">
        <v>1009</v>
      </c>
      <c r="B10" t="s">
        <v>4</v>
      </c>
      <c r="C10" t="s">
        <v>14</v>
      </c>
      <c r="D10" t="s">
        <v>18</v>
      </c>
      <c r="E10" s="1">
        <v>42.99</v>
      </c>
    </row>
    <row r="11" spans="1:17" x14ac:dyDescent="0.25">
      <c r="A11">
        <v>1010</v>
      </c>
      <c r="B11" t="s">
        <v>6</v>
      </c>
      <c r="C11" t="s">
        <v>9</v>
      </c>
      <c r="D11" t="s">
        <v>17</v>
      </c>
      <c r="E11" s="1">
        <v>2.4900000000000002</v>
      </c>
    </row>
    <row r="12" spans="1:17" x14ac:dyDescent="0.25">
      <c r="A12">
        <v>1011</v>
      </c>
      <c r="B12" t="s">
        <v>4</v>
      </c>
      <c r="C12" t="s">
        <v>14</v>
      </c>
      <c r="D12" t="s">
        <v>17</v>
      </c>
      <c r="E12" s="1">
        <v>42.99</v>
      </c>
    </row>
    <row r="13" spans="1:17" x14ac:dyDescent="0.25">
      <c r="A13">
        <v>1012</v>
      </c>
      <c r="B13" t="s">
        <v>6</v>
      </c>
      <c r="C13" t="s">
        <v>10</v>
      </c>
      <c r="D13" t="s">
        <v>17</v>
      </c>
      <c r="E13" s="1">
        <v>79.989999999999995</v>
      </c>
    </row>
    <row r="14" spans="1:17" x14ac:dyDescent="0.25">
      <c r="A14">
        <v>1013</v>
      </c>
      <c r="B14" t="s">
        <v>4</v>
      </c>
      <c r="C14" t="s">
        <v>5</v>
      </c>
      <c r="D14" t="s">
        <v>17</v>
      </c>
      <c r="E14" s="1">
        <v>249.99</v>
      </c>
    </row>
    <row r="15" spans="1:17" x14ac:dyDescent="0.25">
      <c r="A15">
        <v>1014</v>
      </c>
      <c r="B15" t="s">
        <v>3</v>
      </c>
      <c r="C15" t="s">
        <v>13</v>
      </c>
      <c r="D15" t="s">
        <v>17</v>
      </c>
      <c r="E15" s="1">
        <v>749.99</v>
      </c>
    </row>
    <row r="16" spans="1:17" x14ac:dyDescent="0.25">
      <c r="A16">
        <v>1015</v>
      </c>
      <c r="B16" t="s">
        <v>6</v>
      </c>
      <c r="C16" t="s">
        <v>9</v>
      </c>
      <c r="D16" t="s">
        <v>17</v>
      </c>
      <c r="E16" s="1">
        <v>2.4900000000000002</v>
      </c>
    </row>
    <row r="17" spans="1:5" x14ac:dyDescent="0.25">
      <c r="A17">
        <v>1016</v>
      </c>
      <c r="B17" t="s">
        <v>4</v>
      </c>
      <c r="C17" t="s">
        <v>11</v>
      </c>
      <c r="D17" t="s">
        <v>18</v>
      </c>
      <c r="E17" s="1">
        <v>849.99</v>
      </c>
    </row>
    <row r="18" spans="1:5" x14ac:dyDescent="0.25">
      <c r="A18">
        <v>1017</v>
      </c>
      <c r="B18" t="s">
        <v>3</v>
      </c>
      <c r="C18" t="s">
        <v>12</v>
      </c>
      <c r="D18" t="s">
        <v>17</v>
      </c>
      <c r="E18" s="1">
        <v>24.99</v>
      </c>
    </row>
    <row r="19" spans="1:5" x14ac:dyDescent="0.25">
      <c r="A19">
        <v>1018</v>
      </c>
      <c r="B19" t="s">
        <v>3</v>
      </c>
      <c r="C19" t="s">
        <v>14</v>
      </c>
      <c r="D19" t="s">
        <v>17</v>
      </c>
      <c r="E19" s="1">
        <v>42.99</v>
      </c>
    </row>
    <row r="20" spans="1:5" x14ac:dyDescent="0.25">
      <c r="A20">
        <v>1019</v>
      </c>
      <c r="B20" t="s">
        <v>3</v>
      </c>
      <c r="C20" t="s">
        <v>13</v>
      </c>
      <c r="D20" t="s">
        <v>18</v>
      </c>
      <c r="E20" s="1">
        <v>749.99</v>
      </c>
    </row>
    <row r="21" spans="1:5" x14ac:dyDescent="0.25">
      <c r="A21">
        <v>1020</v>
      </c>
      <c r="B21" t="s">
        <v>3</v>
      </c>
      <c r="C21" t="s">
        <v>11</v>
      </c>
      <c r="D21" t="s">
        <v>17</v>
      </c>
      <c r="E21" s="1">
        <v>849.99</v>
      </c>
    </row>
    <row r="26" spans="1:5" x14ac:dyDescent="0.25">
      <c r="A26">
        <v>1021</v>
      </c>
      <c r="B26" t="s">
        <v>21</v>
      </c>
      <c r="C26" t="s">
        <v>20</v>
      </c>
      <c r="D26" t="s">
        <v>17</v>
      </c>
      <c r="E26">
        <v>49.99</v>
      </c>
    </row>
    <row r="27" spans="1:5" x14ac:dyDescent="0.25">
      <c r="A27">
        <v>1022</v>
      </c>
      <c r="B27" t="s">
        <v>3</v>
      </c>
      <c r="C27" t="s">
        <v>13</v>
      </c>
      <c r="D27" t="s">
        <v>18</v>
      </c>
      <c r="E27">
        <v>749.99</v>
      </c>
    </row>
  </sheetData>
  <pageMargins left="0.7" right="0.7" top="0.75" bottom="0.75" header="0.3" footer="0.3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C7BF9-A8C7-47D5-B28B-2C83CFCAA58F}">
  <dimension ref="A1:B2"/>
  <sheetViews>
    <sheetView workbookViewId="0"/>
  </sheetViews>
  <sheetFormatPr defaultRowHeight="15" x14ac:dyDescent="0.25"/>
  <cols>
    <col min="2" max="2" width="83.7109375" bestFit="1" customWidth="1"/>
  </cols>
  <sheetData>
    <row r="1" spans="1:2" x14ac:dyDescent="0.25">
      <c r="A1" s="8" t="s">
        <v>26</v>
      </c>
      <c r="B1" t="s">
        <v>27</v>
      </c>
    </row>
    <row r="2" spans="1:2" x14ac:dyDescent="0.25">
      <c r="A2" s="8" t="s">
        <v>28</v>
      </c>
      <c r="B2" s="9" t="s">
        <v>29</v>
      </c>
    </row>
  </sheetData>
  <hyperlinks>
    <hyperlink ref="B2" r:id="rId1" xr:uid="{AB29B2F6-078D-4362-8A65-22074E4353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Comparison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2026-04-03T19:33:10Z</dcterms:created>
  <dcterms:modified xsi:type="dcterms:W3CDTF">2026-04-15T20:52:04Z</dcterms:modified>
</cp:coreProperties>
</file>