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pivotTables/pivotTable1.xml" ContentType="application/vnd.openxmlformats-officedocument.spreadsheetml.pivotTable+xml"/>
  <Override PartName="/xl/drawings/drawing1.xml" ContentType="application/vnd.openxmlformats-officedocument.drawing+xml"/>
  <Override PartName="/xl/tables/table3.xml" ContentType="application/vnd.openxmlformats-officedocument.spreadsheetml.table+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2.xml" ContentType="application/vnd.openxmlformats-officedocument.spreadsheetml.pivotTable+xml"/>
  <Override PartName="/xl/drawings/drawing2.xml" ContentType="application/vnd.openxmlformats-officedocument.drawing+xml"/>
  <Override PartName="/xl/tables/table4.xml" ContentType="application/vnd.openxmlformats-officedocument.spreadsheetml.table+xml"/>
  <Override PartName="/xl/slicers/slicer2.xml" ContentType="application/vnd.ms-excel.slicer+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08"/>
  <workbookPr hidePivotFieldList="1" defaultThemeVersion="202300"/>
  <mc:AlternateContent xmlns:mc="http://schemas.openxmlformats.org/markup-compatibility/2006">
    <mc:Choice Requires="x15">
      <x15ac:absPath xmlns:x15ac="http://schemas.microsoft.com/office/spreadsheetml/2010/11/ac" url="G:\Shared drives\Team Drive\Content Production\183. Summary Reports - Sumifs to Pivot\Blog Post Assets\"/>
    </mc:Choice>
  </mc:AlternateContent>
  <xr:revisionPtr revIDLastSave="0" documentId="13_ncr:1_{968B77F5-9C45-4081-A0C6-1AF04931A5B9}" xr6:coauthVersionLast="47" xr6:coauthVersionMax="47" xr10:uidLastSave="{00000000-0000-0000-0000-000000000000}"/>
  <bookViews>
    <workbookView xWindow="2985" yWindow="2985" windowWidth="21600" windowHeight="11295" xr2:uid="{1372652A-5C49-4DC7-9812-674F113600B8}"/>
  </bookViews>
  <sheets>
    <sheet name="1" sheetId="1" r:id="rId1"/>
    <sheet name="2" sheetId="2" r:id="rId2"/>
    <sheet name="3" sheetId="3" r:id="rId3"/>
    <sheet name="Comparison" sheetId="6" r:id="rId4"/>
    <sheet name="Source" sheetId="7" r:id="rId5"/>
  </sheets>
  <definedNames>
    <definedName name="_xlnm._FilterDatabase" localSheetId="0" hidden="1">'1'!$A$1:$E$21</definedName>
    <definedName name="_xlnm._FilterDatabase" localSheetId="1" hidden="1">'2'!$A$1:$E$21</definedName>
    <definedName name="_xlnm._FilterDatabase" localSheetId="2" hidden="1">'3'!$A$1:$E$21</definedName>
    <definedName name="_xlnm._FilterDatabase" localSheetId="3" hidden="1">Comparison!$A$1:$E$23</definedName>
    <definedName name="Slicer_Channel">#N/A</definedName>
  </definedNames>
  <calcPr calcId="191029"/>
  <pivotCaches>
    <pivotCache cacheId="1" r:id="rId6"/>
    <pivotCache cacheId="2" r:id="rId7"/>
  </pivotCaches>
  <extLst>
    <ext xmlns:x14="http://schemas.microsoft.com/office/spreadsheetml/2009/9/main" uri="{BBE1A952-AA13-448e-AADC-164F8A28A991}">
      <x14:slicerCaches>
        <x14:slicerCache r:id="rId8"/>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H2" i="2" l="1" a="1"/>
  <c r="H2" i="2" s="1"/>
  <c r="H2" i="1" a="1"/>
  <c r="J2" i="6" a="1"/>
  <c r="G2" i="6" a="1"/>
  <c r="J2" i="6" l="1"/>
  <c r="H2" i="1"/>
  <c r="I2" i="1" s="1" a="1"/>
  <c r="I2" i="1" s="1"/>
  <c r="G2" i="6"/>
  <c r="H2" i="6" s="1" a="1"/>
  <c r="H2" i="6"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<sst xmlns="http://schemas.openxmlformats.org/spreadsheetml/2006/main" count="287" uniqueCount="30">
  <si>
    <t>Order ID</t>
  </si>
  <si>
    <t>Category</t>
  </si>
  <si>
    <t>Product</t>
  </si>
  <si>
    <t>Boards</t>
  </si>
  <si>
    <t>Wetsuits</t>
  </si>
  <si>
    <t>Full Suit 3/2mm</t>
  </si>
  <si>
    <t>Accessories</t>
  </si>
  <si>
    <t>Row Labels</t>
  </si>
  <si>
    <t>Grand Total</t>
  </si>
  <si>
    <t>Surf Wax</t>
  </si>
  <si>
    <t>Board Bag</t>
  </si>
  <si>
    <t>Longboard</t>
  </si>
  <si>
    <t>Leash</t>
  </si>
  <si>
    <t>Shortboard</t>
  </si>
  <si>
    <t>Rashguard</t>
  </si>
  <si>
    <t>Revenue</t>
  </si>
  <si>
    <t>Channel</t>
  </si>
  <si>
    <t>Online</t>
  </si>
  <si>
    <t>Phone</t>
  </si>
  <si>
    <t>Sum of Revenue</t>
  </si>
  <si>
    <t>Hoodie</t>
  </si>
  <si>
    <t>Apparel</t>
  </si>
  <si>
    <t>UNIQUE &amp; SUMIFS</t>
  </si>
  <si>
    <t>GROUPBY</t>
  </si>
  <si>
    <t>Pivot Table</t>
  </si>
  <si>
    <t/>
  </si>
  <si>
    <t>Author:</t>
  </si>
  <si>
    <t>Jon Acampora</t>
  </si>
  <si>
    <t>Source:</t>
  </si>
  <si>
    <t>https://www.excelcampus.com/pivot-tables/excel-summary-reports-formulas-pivot-tables/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</si>
</sst>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5" x14ac:knownFonts="1">
    <font>
      <sz val="11"/>
      <color theme="1"/>
      <name val="Aptos Narrow"/>
      <family val="2"/>
      <scheme val="minor"/>
    </font>
    <font>
      <sz val="11"/>
      <color theme="1"/>
      <name val="Aptos Narrow"/>
      <family val="2"/>
      <scheme val="minor"/>
    </font>
    <font>
      <b/>
      <sz val="11"/>
      <color theme="1"/>
      <name val="Aptos Narrow"/>
      <family val="2"/>
      <scheme val="minor"/>
    </font>
    <font>
      <b/>
      <sz val="11"/>
      <name val="Aptos Narrow"/>
      <family val="2"/>
      <scheme val="minor"/>
    </font>
    <font>
      <u/>
      <sz val="11"/>
      <color theme="10"/>
      <name val="Aptos Narrow"/>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s>
  <borders count="1">
    <border>
      <left/>
      <right/>
      <top/>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
    <xf numFmtId="0" fontId="0" fillId="0" borderId="0" xfId="0"/>
    <xf numFmtId="164" fontId="0" fillId="0" borderId="0" xfId="0" applyNumberFormat="1"/>
    <xf numFmtId="0" fontId="0" fillId="0" borderId="0" xfId="0" pivotButton="1"/>
    <xf numFmtId="0" fontId="0" fillId="0" borderId="0" xfId="0" applyAlignment="1">
      <alignment horizontal="left"/>
    </xf>
    <xf numFmtId="0" fontId="0" fillId="0" borderId="0" xfId="1" applyNumberFormat="1" applyFont="1"/>
    <xf numFmtId="0" fontId="2" fillId="0" borderId="0" xfId="0" applyFont="1"/>
    <xf numFmtId="0" fontId="3" fillId="2" borderId="0" xfId="0" applyFont="1" applyFill="1"/>
    <xf numFmtId="0" fontId="0" fillId="0" borderId="0" xfId="0" quotePrefix="1"/>
    <xf numFmtId="0" fontId="2" fillId="3" borderId="0" xfId="0" applyFont="1" applyFill="1"/>
    <xf numFmtId="0" fontId="4" fillId="0" borderId="0" xfId="2"/>
  </cellXfs>
  <cellStyles count="3">
    <cellStyle name="Hyperlink" xfId="2" builtinId="8"/>
    <cellStyle name="Normal" xfId="0" builtinId="0"/>
    <cellStyle name="Percent" xfId="1" builtinId="5"/>
  </cellStyles>
  <dxfs count="2">
    <dxf>
      <numFmt numFmtId="164" formatCode="&quot;$&quot;#,##0.00"/>
    </dxf>
    <dxf>
      <font>
        <b/>
        <i val="0"/>
        <strike val="0"/>
        <condense val="0"/>
        <extend val="0"/>
        <outline val="0"/>
        <shadow val="0"/>
        <u val="none"/>
        <vertAlign val="baseline"/>
        <sz val="11"/>
        <color theme="1"/>
        <name val="Aptos Narrow"/>
        <family val="2"/>
        <scheme val="minor"/>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pivotCacheDefinition" Target="pivotCache/pivotCacheDefinition2.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[Excel Summary Reports - FINAL.xlsx]3!PivotTable2</c:name>
    <c:fmtId val="0"/>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'3'!$I$2</c:f>
              <c:strCache>
                <c:ptCount val="1"/>
                <c:pt idx="0">
                  <c:v>Total</c:v>
                </c:pt>
              </c:strCache>
            </c:strRef>
          </c:tx>
          <c:spPr>
            <a:solidFill>
              <a:schemeClr val="accent1"/>
            </a:solidFill>
            <a:ln>
              <a:noFill/>
            </a:ln>
            <a:effectLst/>
          </c:spPr>
          <c:invertIfNegative val="0"/>
          <c:cat>
            <c:strRef>
              <c:f>'3'!$H$3:$H$6</c:f>
              <c:strCache>
                <c:ptCount val="3"/>
                <c:pt idx="0">
                  <c:v>Accessories</c:v>
                </c:pt>
                <c:pt idx="1">
                  <c:v>Boards</c:v>
                </c:pt>
                <c:pt idx="2">
                  <c:v>Wetsuits</c:v>
                </c:pt>
              </c:strCache>
            </c:strRef>
          </c:cat>
          <c:val>
            <c:numRef>
              <c:f>'3'!$I$3:$I$6</c:f>
              <c:numCache>
                <c:formatCode>"$"#,##0.00</c:formatCode>
                <c:ptCount val="3"/>
                <c:pt idx="0">
                  <c:v>217.43</c:v>
                </c:pt>
                <c:pt idx="1">
                  <c:v>4017.9299999999994</c:v>
                </c:pt>
                <c:pt idx="2">
                  <c:v>1685.94</c:v>
                </c:pt>
              </c:numCache>
            </c:numRef>
          </c:val>
          <c:extLst>
            <c:ext xmlns:c16="http://schemas.microsoft.com/office/drawing/2014/chart" uri="{C3380CC4-5D6E-409C-BE32-E72D297353CC}">
              <c16:uniqueId val="{00000000-F011-4DE9-8FDC-614C89877B1E}"/>
            </c:ext>
          </c:extLst>
        </c:ser>
        <c:dLbls>
          <c:showLegendKey val="0"/>
          <c:showVal val="0"/>
          <c:showCatName val="0"/>
          <c:showSerName val="0"/>
          <c:showPercent val="0"/>
          <c:showBubbleSize val="0"/>
        </c:dLbls>
        <c:gapWidth val="219"/>
        <c:overlap val="-27"/>
        <c:axId val="240638096"/>
        <c:axId val="240631856"/>
      </c:barChart>
      <c:catAx>
        <c:axId val="2406380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40631856"/>
        <c:crosses val="autoZero"/>
        <c:auto val="1"/>
        <c:lblAlgn val="ctr"/>
        <c:lblOffset val="100"/>
        <c:noMultiLvlLbl val="0"/>
      </c:catAx>
      <c:valAx>
        <c:axId val="240631856"/>
        <c:scaling>
          <c:orientation val="minMax"/>
        </c:scaling>
        <c:delete val="0"/>
        <c:axPos val="l"/>
        <c:majorGridlines>
          <c:spPr>
            <a:ln w="9525" cap="flat" cmpd="sng" algn="ctr">
              <a:solidFill>
                <a:schemeClr val="tx1">
                  <a:lumMod val="15000"/>
                  <a:lumOff val="85000"/>
                </a:schemeClr>
              </a:solidFill>
              <a:round/>
            </a:ln>
            <a:effectLst/>
          </c:spPr>
        </c:majorGridlines>
        <c:numFmt formatCode="&quot;$&quot;#,##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4063809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[Excel Summary Reports - FINAL.xlsx]3!PivotTable2</c:name>
    <c:fmtId val="3"/>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'3'!$I$2</c:f>
              <c:strCache>
                <c:ptCount val="1"/>
                <c:pt idx="0">
                  <c:v>Total</c:v>
                </c:pt>
              </c:strCache>
            </c:strRef>
          </c:tx>
          <c:spPr>
            <a:solidFill>
              <a:schemeClr val="accent1"/>
            </a:solidFill>
            <a:ln>
              <a:noFill/>
            </a:ln>
            <a:effectLst/>
          </c:spPr>
          <c:invertIfNegative val="0"/>
          <c:cat>
            <c:strRef>
              <c:f>'3'!$H$3:$H$6</c:f>
              <c:strCache>
                <c:ptCount val="3"/>
                <c:pt idx="0">
                  <c:v>Accessories</c:v>
                </c:pt>
                <c:pt idx="1">
                  <c:v>Boards</c:v>
                </c:pt>
                <c:pt idx="2">
                  <c:v>Wetsuits</c:v>
                </c:pt>
              </c:strCache>
            </c:strRef>
          </c:cat>
          <c:val>
            <c:numRef>
              <c:f>'3'!$I$3:$I$6</c:f>
              <c:numCache>
                <c:formatCode>"$"#,##0.00</c:formatCode>
                <c:ptCount val="3"/>
                <c:pt idx="0">
                  <c:v>217.43</c:v>
                </c:pt>
                <c:pt idx="1">
                  <c:v>4017.9299999999994</c:v>
                </c:pt>
                <c:pt idx="2">
                  <c:v>1685.94</c:v>
                </c:pt>
              </c:numCache>
            </c:numRef>
          </c:val>
          <c:extLst>
            <c:ext xmlns:c16="http://schemas.microsoft.com/office/drawing/2014/chart" uri="{C3380CC4-5D6E-409C-BE32-E72D297353CC}">
              <c16:uniqueId val="{00000000-1DDF-4CF4-80FF-FB308342E95C}"/>
            </c:ext>
          </c:extLst>
        </c:ser>
        <c:dLbls>
          <c:showLegendKey val="0"/>
          <c:showVal val="0"/>
          <c:showCatName val="0"/>
          <c:showSerName val="0"/>
          <c:showPercent val="0"/>
          <c:showBubbleSize val="0"/>
        </c:dLbls>
        <c:gapWidth val="219"/>
        <c:overlap val="-27"/>
        <c:axId val="240638096"/>
        <c:axId val="240631856"/>
      </c:barChart>
      <c:catAx>
        <c:axId val="2406380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40631856"/>
        <c:crosses val="autoZero"/>
        <c:auto val="1"/>
        <c:lblAlgn val="ctr"/>
        <c:lblOffset val="100"/>
        <c:noMultiLvlLbl val="0"/>
      </c:catAx>
      <c:valAx>
        <c:axId val="240631856"/>
        <c:scaling>
          <c:orientation val="minMax"/>
        </c:scaling>
        <c:delete val="0"/>
        <c:axPos val="l"/>
        <c:majorGridlines>
          <c:spPr>
            <a:ln w="9525" cap="flat" cmpd="sng" algn="ctr">
              <a:solidFill>
                <a:schemeClr val="tx1">
                  <a:lumMod val="15000"/>
                  <a:lumOff val="85000"/>
                </a:schemeClr>
              </a:solidFill>
              <a:round/>
            </a:ln>
            <a:effectLst/>
          </c:spPr>
        </c:majorGridlines>
        <c:numFmt formatCode="&quot;$&quot;#,##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4063809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6</xdr:col>
      <xdr:colOff>361950</xdr:colOff>
      <xdr:row>7</xdr:row>
      <xdr:rowOff>53975</xdr:rowOff>
    </xdr:from>
    <xdr:to>
      <xdr:col>12</xdr:col>
      <xdr:colOff>495300</xdr:colOff>
      <xdr:row>22</xdr:row>
      <xdr:rowOff>34925</xdr:rowOff>
    </xdr:to>
    <xdr:graphicFrame macro="">
      <xdr:nvGraphicFramePr>
        <xdr:cNvPr id="2" name="Chart 1">
          <a:extLst>
            <a:ext uri="{FF2B5EF4-FFF2-40B4-BE49-F238E27FC236}">
              <a16:creationId xmlns:a16="http://schemas.microsoft.com/office/drawing/2014/main" id="{2CC60455-421F-8D20-EFC4-ABE93662478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13</xdr:col>
      <xdr:colOff>114300</xdr:colOff>
      <xdr:row>1</xdr:row>
      <xdr:rowOff>0</xdr:rowOff>
    </xdr:from>
    <xdr:to>
      <xdr:col>16</xdr:col>
      <xdr:colOff>114300</xdr:colOff>
      <xdr:row>15</xdr:row>
      <xdr:rowOff>41272</xdr:rowOff>
    </xdr:to>
    <mc:AlternateContent xmlns:mc="http://schemas.openxmlformats.org/markup-compatibility/2006" xmlns:a14="http://schemas.microsoft.com/office/drawing/2010/main">
      <mc:Choice Requires="a14">
        <xdr:graphicFrame macro="">
          <xdr:nvGraphicFramePr>
            <xdr:cNvPr id="3" name="Channel">
              <a:extLst>
                <a:ext uri="{FF2B5EF4-FFF2-40B4-BE49-F238E27FC236}">
                  <a16:creationId xmlns:a16="http://schemas.microsoft.com/office/drawing/2014/main" id="{6C997827-B645-593D-2DDF-E8E9AB36245C}"/>
                </a:ext>
              </a:extLst>
            </xdr:cNvPr>
            <xdr:cNvGraphicFramePr/>
          </xdr:nvGraphicFramePr>
          <xdr:xfrm>
            <a:off x="0" y="0"/>
            <a:ext cx="0" cy="0"/>
          </xdr:xfrm>
          <a:graphic>
            <a:graphicData uri="http://schemas.microsoft.com/office/drawing/2010/slicer">
              <sle:slicer xmlns:sle="http://schemas.microsoft.com/office/drawing/2010/slicer" name="Channel"/>
            </a:graphicData>
          </a:graphic>
        </xdr:graphicFrame>
      </mc:Choice>
      <mc:Fallback xmlns="">
        <xdr:sp macro="" textlink="">
          <xdr:nvSpPr>
            <xdr:cNvPr id="0" name=""/>
            <xdr:cNvSpPr>
              <a:spLocks noTextEdit="1"/>
            </xdr:cNvSpPr>
          </xdr:nvSpPr>
          <xdr:spPr>
            <a:xfrm>
              <a:off x="10083800" y="184150"/>
              <a:ext cx="1828800" cy="2619372"/>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xdr:from>
      <xdr:col>16</xdr:col>
      <xdr:colOff>0</xdr:colOff>
      <xdr:row>1</xdr:row>
      <xdr:rowOff>0</xdr:rowOff>
    </xdr:from>
    <xdr:to>
      <xdr:col>23</xdr:col>
      <xdr:colOff>304800</xdr:colOff>
      <xdr:row>15</xdr:row>
      <xdr:rowOff>165100</xdr:rowOff>
    </xdr:to>
    <xdr:graphicFrame macro="">
      <xdr:nvGraphicFramePr>
        <xdr:cNvPr id="2" name="Chart 1">
          <a:extLst>
            <a:ext uri="{FF2B5EF4-FFF2-40B4-BE49-F238E27FC236}">
              <a16:creationId xmlns:a16="http://schemas.microsoft.com/office/drawing/2014/main" id="{09037AEB-79ED-471F-BD20-C0E81864915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24</xdr:col>
      <xdr:colOff>0</xdr:colOff>
      <xdr:row>1</xdr:row>
      <xdr:rowOff>0</xdr:rowOff>
    </xdr:from>
    <xdr:to>
      <xdr:col>27</xdr:col>
      <xdr:colOff>0</xdr:colOff>
      <xdr:row>15</xdr:row>
      <xdr:rowOff>41272</xdr:rowOff>
    </xdr:to>
    <mc:AlternateContent xmlns:mc="http://schemas.openxmlformats.org/markup-compatibility/2006" xmlns:a14="http://schemas.microsoft.com/office/drawing/2010/main">
      <mc:Choice Requires="a14">
        <xdr:graphicFrame macro="">
          <xdr:nvGraphicFramePr>
            <xdr:cNvPr id="3" name="Channel 1">
              <a:extLst>
                <a:ext uri="{FF2B5EF4-FFF2-40B4-BE49-F238E27FC236}">
                  <a16:creationId xmlns:a16="http://schemas.microsoft.com/office/drawing/2014/main" id="{6FE3832E-26A8-4BFD-9E20-97CBF2786FAD}"/>
                </a:ext>
              </a:extLst>
            </xdr:cNvPr>
            <xdr:cNvGraphicFramePr/>
          </xdr:nvGraphicFramePr>
          <xdr:xfrm>
            <a:off x="0" y="0"/>
            <a:ext cx="0" cy="0"/>
          </xdr:xfrm>
          <a:graphic>
            <a:graphicData uri="http://schemas.microsoft.com/office/drawing/2010/slicer">
              <sle:slicer xmlns:sle="http://schemas.microsoft.com/office/drawing/2010/slicer" name="Channel 1"/>
            </a:graphicData>
          </a:graphic>
        </xdr:graphicFrame>
      </mc:Choice>
      <mc:Fallback xmlns="">
        <xdr:sp macro="" textlink="">
          <xdr:nvSpPr>
            <xdr:cNvPr id="0" name=""/>
            <xdr:cNvSpPr>
              <a:spLocks noTextEdit="1"/>
            </xdr:cNvSpPr>
          </xdr:nvSpPr>
          <xdr:spPr>
            <a:xfrm>
              <a:off x="17005300" y="184150"/>
              <a:ext cx="1828800" cy="2619372"/>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n Acampora" refreshedDate="46118.396643171298" createdVersion="8" refreshedVersion="8" minRefreshableVersion="3" recordCount="20" xr:uid="{3EAC6356-9F88-4F07-9F0A-0A499827AF2E}">
  <cacheSource type="worksheet">
    <worksheetSource name="Orders26"/>
  </cacheSource>
  <cacheFields count="5">
    <cacheField name="Order ID" numFmtId="0">
      <sharedItems containsSemiMixedTypes="0" containsString="0" containsNumber="1" containsInteger="1" minValue="1001" maxValue="1020"/>
    </cacheField>
    <cacheField name="Category" numFmtId="0">
      <sharedItems count="3">
        <s v="Accessories"/>
        <s v="Wetsuits"/>
        <s v="Boards"/>
      </sharedItems>
    </cacheField>
    <cacheField name="Product" numFmtId="0">
      <sharedItems/>
    </cacheField>
    <cacheField name="Channel" numFmtId="0">
      <sharedItems count="2">
        <s v="Online"/>
        <s v="Phone"/>
      </sharedItems>
    </cacheField>
    <cacheField name="Revenue" numFmtId="164">
      <sharedItems containsSemiMixedTypes="0" containsString="0" containsNumber="1" minValue="2.4900000000000002" maxValue="849.99"/>
    </cacheField>
  </cacheFields>
  <extLst>
    <ext xmlns:x14="http://schemas.microsoft.com/office/spreadsheetml/2009/9/main" uri="{725AE2AE-9491-48be-B2B4-4EB974FC3084}">
      <x14:pivotCacheDefinition pivotCacheId="1784209367"/>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n Acampora" refreshedDate="46118.456141782408" createdVersion="8" refreshedVersion="8" minRefreshableVersion="3" recordCount="22" xr:uid="{0974E550-A617-48AD-B324-476DCA20C3B4}">
  <cacheSource type="worksheet">
    <worksheetSource name="Orders4"/>
  </cacheSource>
  <cacheFields count="5">
    <cacheField name="Order ID" numFmtId="0">
      <sharedItems containsSemiMixedTypes="0" containsString="0" containsNumber="1" containsInteger="1" minValue="1001" maxValue="1022"/>
    </cacheField>
    <cacheField name="Category" numFmtId="0">
      <sharedItems count="4">
        <s v="Accessories"/>
        <s v="Wetsuits"/>
        <s v="Boards"/>
        <s v="Apparel"/>
      </sharedItems>
    </cacheField>
    <cacheField name="Product" numFmtId="0">
      <sharedItems/>
    </cacheField>
    <cacheField name="Channel" numFmtId="0">
      <sharedItems/>
    </cacheField>
    <cacheField name="Revenue" numFmtId="0">
      <sharedItems containsSemiMixedTypes="0" containsString="0" containsNumber="1" minValue="2.4900000000000002" maxValue="849.99"/>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
  <r>
    <n v="1001"/>
    <x v="0"/>
    <s v="Surf Wax"/>
    <x v="0"/>
    <n v="2.4900000000000002"/>
  </r>
  <r>
    <n v="1002"/>
    <x v="0"/>
    <s v="Board Bag"/>
    <x v="0"/>
    <n v="79.989999999999995"/>
  </r>
  <r>
    <n v="1003"/>
    <x v="1"/>
    <s v="Full Suit 3/2mm"/>
    <x v="1"/>
    <n v="249.99"/>
  </r>
  <r>
    <n v="1004"/>
    <x v="2"/>
    <s v="Longboard"/>
    <x v="0"/>
    <n v="849.99"/>
  </r>
  <r>
    <n v="1005"/>
    <x v="0"/>
    <s v="Leash"/>
    <x v="0"/>
    <n v="24.99"/>
  </r>
  <r>
    <n v="1006"/>
    <x v="1"/>
    <s v="Full Suit 3/2mm"/>
    <x v="0"/>
    <n v="249.99"/>
  </r>
  <r>
    <n v="1007"/>
    <x v="0"/>
    <s v="Leash"/>
    <x v="0"/>
    <n v="24.99"/>
  </r>
  <r>
    <n v="1008"/>
    <x v="2"/>
    <s v="Shortboard"/>
    <x v="1"/>
    <n v="749.99"/>
  </r>
  <r>
    <n v="1009"/>
    <x v="1"/>
    <s v="Rashguard"/>
    <x v="1"/>
    <n v="42.99"/>
  </r>
  <r>
    <n v="1010"/>
    <x v="0"/>
    <s v="Surf Wax"/>
    <x v="0"/>
    <n v="2.4900000000000002"/>
  </r>
  <r>
    <n v="1011"/>
    <x v="1"/>
    <s v="Rashguard"/>
    <x v="0"/>
    <n v="42.99"/>
  </r>
  <r>
    <n v="1012"/>
    <x v="0"/>
    <s v="Board Bag"/>
    <x v="0"/>
    <n v="79.989999999999995"/>
  </r>
  <r>
    <n v="1013"/>
    <x v="1"/>
    <s v="Full Suit 3/2mm"/>
    <x v="0"/>
    <n v="249.99"/>
  </r>
  <r>
    <n v="1014"/>
    <x v="2"/>
    <s v="Shortboard"/>
    <x v="0"/>
    <n v="749.99"/>
  </r>
  <r>
    <n v="1015"/>
    <x v="0"/>
    <s v="Surf Wax"/>
    <x v="0"/>
    <n v="2.4900000000000002"/>
  </r>
  <r>
    <n v="1016"/>
    <x v="1"/>
    <s v="Longboard"/>
    <x v="1"/>
    <n v="849.99"/>
  </r>
  <r>
    <n v="1017"/>
    <x v="2"/>
    <s v="Leash"/>
    <x v="0"/>
    <n v="24.99"/>
  </r>
  <r>
    <n v="1018"/>
    <x v="2"/>
    <s v="Rashguard"/>
    <x v="0"/>
    <n v="42.99"/>
  </r>
  <r>
    <n v="1019"/>
    <x v="2"/>
    <s v="Shortboard"/>
    <x v="1"/>
    <n v="749.99"/>
  </r>
  <r>
    <n v="1020"/>
    <x v="2"/>
    <s v="Longboard"/>
    <x v="0"/>
    <n v="849.99"/>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2">
  <r>
    <n v="1001"/>
    <x v="0"/>
    <s v="Surf Wax"/>
    <s v="Online"/>
    <n v="2.4900000000000002"/>
  </r>
  <r>
    <n v="1002"/>
    <x v="0"/>
    <s v="Board Bag"/>
    <s v="Online"/>
    <n v="79.989999999999995"/>
  </r>
  <r>
    <n v="1003"/>
    <x v="1"/>
    <s v="Full Suit 3/2mm"/>
    <s v="Phone"/>
    <n v="249.99"/>
  </r>
  <r>
    <n v="1004"/>
    <x v="2"/>
    <s v="Longboard"/>
    <s v="Online"/>
    <n v="849.99"/>
  </r>
  <r>
    <n v="1005"/>
    <x v="0"/>
    <s v="Leash"/>
    <s v="Online"/>
    <n v="24.99"/>
  </r>
  <r>
    <n v="1006"/>
    <x v="1"/>
    <s v="Full Suit 3/2mm"/>
    <s v="Online"/>
    <n v="249.99"/>
  </r>
  <r>
    <n v="1007"/>
    <x v="0"/>
    <s v="Leash"/>
    <s v="Online"/>
    <n v="24.99"/>
  </r>
  <r>
    <n v="1008"/>
    <x v="2"/>
    <s v="Shortboard"/>
    <s v="Phone"/>
    <n v="749.99"/>
  </r>
  <r>
    <n v="1009"/>
    <x v="1"/>
    <s v="Rashguard"/>
    <s v="Phone"/>
    <n v="42.99"/>
  </r>
  <r>
    <n v="1010"/>
    <x v="0"/>
    <s v="Surf Wax"/>
    <s v="Online"/>
    <n v="2.4900000000000002"/>
  </r>
  <r>
    <n v="1011"/>
    <x v="1"/>
    <s v="Rashguard"/>
    <s v="Online"/>
    <n v="42.99"/>
  </r>
  <r>
    <n v="1012"/>
    <x v="0"/>
    <s v="Board Bag"/>
    <s v="Online"/>
    <n v="79.989999999999995"/>
  </r>
  <r>
    <n v="1013"/>
    <x v="1"/>
    <s v="Full Suit 3/2mm"/>
    <s v="Online"/>
    <n v="249.99"/>
  </r>
  <r>
    <n v="1014"/>
    <x v="2"/>
    <s v="Shortboard"/>
    <s v="Online"/>
    <n v="749.99"/>
  </r>
  <r>
    <n v="1015"/>
    <x v="0"/>
    <s v="Surf Wax"/>
    <s v="Online"/>
    <n v="2.4900000000000002"/>
  </r>
  <r>
    <n v="1016"/>
    <x v="1"/>
    <s v="Longboard"/>
    <s v="Phone"/>
    <n v="849.99"/>
  </r>
  <r>
    <n v="1017"/>
    <x v="2"/>
    <s v="Leash"/>
    <s v="Online"/>
    <n v="24.99"/>
  </r>
  <r>
    <n v="1018"/>
    <x v="2"/>
    <s v="Rashguard"/>
    <s v="Online"/>
    <n v="42.99"/>
  </r>
  <r>
    <n v="1019"/>
    <x v="2"/>
    <s v="Shortboard"/>
    <s v="Phone"/>
    <n v="749.99"/>
  </r>
  <r>
    <n v="1020"/>
    <x v="2"/>
    <s v="Longboard"/>
    <s v="Online"/>
    <n v="849.99"/>
  </r>
  <r>
    <n v="1021"/>
    <x v="3"/>
    <s v="Hoodie"/>
    <s v="Online"/>
    <n v="49.99"/>
  </r>
  <r>
    <n v="1022"/>
    <x v="2"/>
    <s v="Shortboard"/>
    <s v="Phone"/>
    <n v="749.9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A365E587-FFD8-495E-87A6-4E9F53EA1999}" name="PivotTable2" cacheId="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4">
  <location ref="H2:I6" firstHeaderRow="1" firstDataRow="1" firstDataCol="1"/>
  <pivotFields count="5">
    <pivotField showAll="0"/>
    <pivotField axis="axisRow" showAll="0">
      <items count="4">
        <item x="0"/>
        <item x="2"/>
        <item x="1"/>
        <item t="default"/>
      </items>
    </pivotField>
    <pivotField showAll="0"/>
    <pivotField showAll="0">
      <items count="3">
        <item x="0"/>
        <item x="1"/>
        <item t="default"/>
      </items>
    </pivotField>
    <pivotField dataField="1" numFmtId="164" showAll="0"/>
  </pivotFields>
  <rowFields count="1">
    <field x="1"/>
  </rowFields>
  <rowItems count="4">
    <i>
      <x/>
    </i>
    <i>
      <x v="1"/>
    </i>
    <i>
      <x v="2"/>
    </i>
    <i t="grand">
      <x/>
    </i>
  </rowItems>
  <colItems count="1">
    <i/>
  </colItems>
  <dataFields count="1">
    <dataField name="Sum of Revenue" fld="4" baseField="0" baseItem="0" numFmtId="164"/>
  </dataFields>
  <chartFormats count="2">
    <chartFormat chart="0" format="0" series="1">
      <pivotArea type="data" outline="0" fieldPosition="0">
        <references count="1">
          <reference field="4294967294" count="1" selected="0">
            <x v="0"/>
          </reference>
        </references>
      </pivotArea>
    </chartFormat>
    <chartFormat chart="3" format="3"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74624F6-DA30-45A0-B60F-36F2D3FD76E8}" name="PivotTable2" cacheId="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M2:N7" firstHeaderRow="1" firstDataRow="1" firstDataCol="1"/>
  <pivotFields count="5">
    <pivotField showAll="0"/>
    <pivotField axis="axisRow" showAll="0" sortType="descending">
      <items count="5">
        <item x="0"/>
        <item x="2"/>
        <item x="1"/>
        <item x="3"/>
        <item t="default"/>
      </items>
      <autoSortScope>
        <pivotArea dataOnly="0" outline="0" fieldPosition="0">
          <references count="1">
            <reference field="4294967294" count="1" selected="0">
              <x v="0"/>
            </reference>
          </references>
        </pivotArea>
      </autoSortScope>
    </pivotField>
    <pivotField showAll="0"/>
    <pivotField showAll="0"/>
    <pivotField dataField="1" numFmtId="164" showAll="0"/>
  </pivotFields>
  <rowFields count="1">
    <field x="1"/>
  </rowFields>
  <rowItems count="5">
    <i>
      <x v="1"/>
    </i>
    <i>
      <x v="2"/>
    </i>
    <i>
      <x/>
    </i>
    <i>
      <x v="3"/>
    </i>
    <i t="grand">
      <x/>
    </i>
  </rowItems>
  <colItems count="1">
    <i/>
  </colItems>
  <dataFields count="1">
    <dataField name="Sum of Revenue" fld="4" baseField="0" baseItem="0" numFmtId="164"/>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hannel" xr10:uid="{0370BE59-25D0-434F-BDCC-B5B54F0C1021}" sourceName="Channel">
  <pivotTables>
    <pivotTable tabId="3" name="PivotTable2"/>
  </pivotTables>
  <data>
    <tabular pivotCacheId="1784209367">
      <items count="2">
        <i x="0" s="1"/>
        <i x="1"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hannel" xr10:uid="{B087F097-EC9A-49EA-8D99-CA78289A1C4F}" cache="Slicer_Channel" caption="Channel" rowHeight="251883"/>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hannel 1" xr10:uid="{CC887A94-E4B7-4D4C-82F2-BE028EF218F8}" cache="Slicer_Channel" caption="Channel" rowHeight="251883"/>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70F50A36-9D1E-471A-AAB0-81FB98B2FECB}" name="Table7" displayName="Table7" ref="A1:E21" totalsRowShown="0" headerRowDxfId="1">
  <autoFilter ref="A1:E21" xr:uid="{70F50A36-9D1E-471A-AAB0-81FB98B2FECB}"/>
  <tableColumns count="5">
    <tableColumn id="1" xr3:uid="{F16A8E5C-260A-4AF4-ADA9-CFF60ADB0F39}" name="Order ID"/>
    <tableColumn id="2" xr3:uid="{D11D31CB-8D68-436C-9EF3-EF08E305D293}" name="Category"/>
    <tableColumn id="3" xr3:uid="{450FC033-8096-4F68-9131-89608558631B}" name="Product"/>
    <tableColumn id="4" xr3:uid="{2A906A63-D123-4A77-84F2-3FF6469D41D4}" name="Channel"/>
    <tableColumn id="5" xr3:uid="{00322BA1-6EB4-438D-B2C0-18C27E67A21F}" name="Revenue" dataDxfId="0"/>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123AC16-2003-40F0-B11C-24AFD97E423F}" name="Orders2" displayName="Orders2" ref="A1:E21" totalsRowShown="0">
  <autoFilter ref="A1:E21" xr:uid="{716235E3-CF8D-46AF-929B-88F478798F3E}"/>
  <tableColumns count="5">
    <tableColumn id="1" xr3:uid="{7A899716-AC21-41EF-A439-23F622F24F04}" name="Order ID"/>
    <tableColumn id="2" xr3:uid="{2741AFB7-7730-4451-B23D-2DEE7358E89A}" name="Category"/>
    <tableColumn id="3" xr3:uid="{6FFE316F-8207-4A7B-9598-84D7A53F5A2B}" name="Product"/>
    <tableColumn id="4" xr3:uid="{AE563016-B031-4385-BA05-0585AF857FB0}" name="Channel"/>
    <tableColumn id="5" xr3:uid="{DA2E23FD-499F-4B1F-9BBD-E4491E891AFA}" name="Revenue"/>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BCBC4B9-F299-4F50-9E02-6E32975D1505}" name="Orders26" displayName="Orders26" ref="A1:E21" totalsRowShown="0">
  <autoFilter ref="A1:E21" xr:uid="{716235E3-CF8D-46AF-929B-88F478798F3E}"/>
  <tableColumns count="5">
    <tableColumn id="1" xr3:uid="{FBAB2317-64F4-4164-B4CD-B2DE3D37A12E}" name="Order ID"/>
    <tableColumn id="2" xr3:uid="{EE59F645-8FDE-401A-B42C-95860922FCDB}" name="Category"/>
    <tableColumn id="3" xr3:uid="{C74B6A52-3EBC-4B53-9D6A-B4A11313EA1D}" name="Product"/>
    <tableColumn id="4" xr3:uid="{B82F18CF-1950-47B1-BEC4-61E4C0834EBD}" name="Channel"/>
    <tableColumn id="5" xr3:uid="{14DC1DB3-C17E-400E-B561-173BC0DE6286}" name="Revenue"/>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64FE4304-FF95-4768-9889-13490FD4A3AA}" name="Orders4" displayName="Orders4" ref="A1:E23" totalsRowShown="0">
  <autoFilter ref="A1:E23" xr:uid="{716235E3-CF8D-46AF-929B-88F478798F3E}"/>
  <tableColumns count="5">
    <tableColumn id="1" xr3:uid="{45A424CC-61F6-4DDE-9B53-D4DE8185F902}" name="Order ID"/>
    <tableColumn id="2" xr3:uid="{8D4DE40F-6F5A-42D0-A7AD-CE0D57CD2F89}" name="Category"/>
    <tableColumn id="3" xr3:uid="{1121B8CB-4FCC-4B22-9D8E-11FF1178AB69}" name="Product"/>
    <tableColumn id="4" xr3:uid="{F4CEAFEA-C145-49BA-8042-9EE7641759B6}" name="Channel"/>
    <tableColumn id="5" xr3:uid="{89B06C39-2350-4059-A3B0-87653FAC1365}" name="Revenue"/>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8">
    <wetp:webextensionref xmlns:r="http://schemas.openxmlformats.org/officeDocument/2006/relationships" r:id="rId1"/>
  </wetp:taskpane>
</wetp:taskpanes>
</file>

<file path=xl/webextensions/webextension1.xml><?xml version="1.0" encoding="utf-8"?>
<we:webextension xmlns:we="http://schemas.microsoft.com/office/webextensions/webextension/2010/11" id="{B2C713A6-78A2-4B36-AC89-CD786B16F3E3}">
  <we:reference id="29673e3c-d826-4f00-92ee-162334a52b1a" version="1.0.0.8" store="EXCatalog" storeType="EXCatalog"/>
  <we:alternateReferences>
    <we:reference id="WA200009404" version="1.0.0.8" store="en-US" storeType="OMEX"/>
  </we:alternateReferences>
  <we:properties>
    <we:property name="claude.fileId" value="&quot;74c1b38a-2aac-4b6f-8581-e517442b2961&quot;"/>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1.xml"/><Relationship Id="rId1" Type="http://schemas.openxmlformats.org/officeDocument/2006/relationships/pivotTable" Target="../pivotTables/pivotTable1.xml"/><Relationship Id="rId4" Type="http://schemas.microsoft.com/office/2007/relationships/slicer" Target="../slicers/slicer1.xml"/></Relationships>
</file>

<file path=xl/worksheets/_rels/sheet4.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2.xml"/><Relationship Id="rId1" Type="http://schemas.openxmlformats.org/officeDocument/2006/relationships/pivotTable" Target="../pivotTables/pivotTable2.xml"/><Relationship Id="rId4" Type="http://schemas.microsoft.com/office/2007/relationships/slicer" Target="../slicers/slicer2.xml"/></Relationships>
</file>

<file path=xl/worksheets/_rels/sheet5.xml.rels><?xml version="1.0" encoding="UTF-8" standalone="yes"?>
<Relationships xmlns="http://schemas.openxmlformats.org/package/2006/relationships"><Relationship Id="rId1" Type="http://schemas.openxmlformats.org/officeDocument/2006/relationships/hyperlink" Target="https://www.excelcampus.com/pivot-tables/excel-summary-reports-formulas-pivot-tab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235E3-CF8D-46AF-929B-88F478798F3E}">
  <dimension ref="A1:I21"/>
  <sheetViews>
    <sheetView tabSelected="1" zoomScaleNormal="100" workbookViewId="0">
      <selection activeCell="A2" sqref="A2"/>
    </sheetView>
  </sheetViews>
  <sheetFormatPr defaultRowHeight="15" x14ac:dyDescent="0.25"/>
  <cols>
    <col min="1" max="1" width="10.85546875" bestFit="1" customWidth="1"/>
    <col min="2" max="2" width="11.5703125" bestFit="1" customWidth="1"/>
    <col min="3" max="3" width="14.7109375" bestFit="1" customWidth="1"/>
    <col min="4" max="4" width="10.85546875" bestFit="1" customWidth="1"/>
    <col min="5" max="5" width="11.28515625" bestFit="1" customWidth="1"/>
    <col min="7" max="7" width="8.7109375"/>
    <col min="8" max="8" width="11.5703125" bestFit="1" customWidth="1"/>
    <col min="9" max="9" width="8" bestFit="1" customWidth="1"/>
    <col min="10" max="14" width="8.7109375"/>
  </cols>
  <sheetData>
    <row r="1" spans="1:9" x14ac:dyDescent="0.25">
      <c r="A1" s="5" t="s">
        <v>0</v>
      </c>
      <c r="B1" s="5" t="s">
        <v>1</v>
      </c>
      <c r="C1" s="5" t="s">
        <v>2</v>
      </c>
      <c r="D1" s="5" t="s">
        <v>16</v>
      </c>
      <c r="E1" s="5" t="s">
        <v>15</v>
      </c>
    </row>
    <row r="2" spans="1:9" x14ac:dyDescent="0.25">
      <c r="A2">
        <v>1001</v>
      </c>
      <c r="B2" t="s">
        <v>6</v>
      </c>
      <c r="C2" t="s">
        <v>9</v>
      </c>
      <c r="D2" t="s">
        <v>17</v>
      </c>
      <c r="E2" s="1">
        <v>2.4900000000000002</v>
      </c>
      <c r="H2" t="str" cm="1">
        <f t="array" ref="H2:H4">_xlfn.UNIQUE(Table7[Category])</f>
        <v>Accessories</v>
      </c>
      <c r="I2" cm="1">
        <f t="array" ref="I2:I4">SUMIFS(Table7[Revenue],Table7[Category],_xlfn.ANCHORARRAY(H2))</f>
        <v>217.43</v>
      </c>
    </row>
    <row r="3" spans="1:9" x14ac:dyDescent="0.25">
      <c r="A3">
        <v>1002</v>
      </c>
      <c r="B3" t="s">
        <v>6</v>
      </c>
      <c r="C3" t="s">
        <v>10</v>
      </c>
      <c r="D3" t="s">
        <v>17</v>
      </c>
      <c r="E3" s="1">
        <v>79.989999999999995</v>
      </c>
      <c r="H3" t="str">
        <v>Wetsuits</v>
      </c>
      <c r="I3">
        <v>1685.94</v>
      </c>
    </row>
    <row r="4" spans="1:9" x14ac:dyDescent="0.25">
      <c r="A4">
        <v>1003</v>
      </c>
      <c r="B4" t="s">
        <v>4</v>
      </c>
      <c r="C4" t="s">
        <v>5</v>
      </c>
      <c r="D4" t="s">
        <v>18</v>
      </c>
      <c r="E4" s="1">
        <v>249.99</v>
      </c>
      <c r="H4" t="str">
        <v>Boards</v>
      </c>
      <c r="I4">
        <v>4017.9299999999994</v>
      </c>
    </row>
    <row r="5" spans="1:9" x14ac:dyDescent="0.25">
      <c r="A5">
        <v>1004</v>
      </c>
      <c r="B5" t="s">
        <v>3</v>
      </c>
      <c r="C5" t="s">
        <v>11</v>
      </c>
      <c r="D5" t="s">
        <v>17</v>
      </c>
      <c r="E5" s="1">
        <v>849.99</v>
      </c>
    </row>
    <row r="6" spans="1:9" x14ac:dyDescent="0.25">
      <c r="A6">
        <v>1005</v>
      </c>
      <c r="B6" t="s">
        <v>6</v>
      </c>
      <c r="C6" t="s">
        <v>12</v>
      </c>
      <c r="D6" t="s">
        <v>17</v>
      </c>
      <c r="E6" s="1">
        <v>24.99</v>
      </c>
    </row>
    <row r="7" spans="1:9" x14ac:dyDescent="0.25">
      <c r="A7">
        <v>1006</v>
      </c>
      <c r="B7" t="s">
        <v>4</v>
      </c>
      <c r="C7" t="s">
        <v>5</v>
      </c>
      <c r="D7" t="s">
        <v>17</v>
      </c>
      <c r="E7" s="1">
        <v>249.99</v>
      </c>
    </row>
    <row r="8" spans="1:9" x14ac:dyDescent="0.25">
      <c r="A8">
        <v>1007</v>
      </c>
      <c r="B8" t="s">
        <v>6</v>
      </c>
      <c r="C8" t="s">
        <v>12</v>
      </c>
      <c r="D8" t="s">
        <v>17</v>
      </c>
      <c r="E8" s="1">
        <v>24.99</v>
      </c>
    </row>
    <row r="9" spans="1:9" x14ac:dyDescent="0.25">
      <c r="A9">
        <v>1008</v>
      </c>
      <c r="B9" t="s">
        <v>3</v>
      </c>
      <c r="C9" t="s">
        <v>13</v>
      </c>
      <c r="D9" t="s">
        <v>18</v>
      </c>
      <c r="E9" s="1">
        <v>749.99</v>
      </c>
    </row>
    <row r="10" spans="1:9" x14ac:dyDescent="0.25">
      <c r="A10">
        <v>1009</v>
      </c>
      <c r="B10" t="s">
        <v>4</v>
      </c>
      <c r="C10" t="s">
        <v>14</v>
      </c>
      <c r="D10" t="s">
        <v>18</v>
      </c>
      <c r="E10" s="1">
        <v>42.99</v>
      </c>
    </row>
    <row r="11" spans="1:9" x14ac:dyDescent="0.25">
      <c r="A11">
        <v>1010</v>
      </c>
      <c r="B11" t="s">
        <v>6</v>
      </c>
      <c r="C11" t="s">
        <v>9</v>
      </c>
      <c r="D11" t="s">
        <v>17</v>
      </c>
      <c r="E11" s="1">
        <v>2.4900000000000002</v>
      </c>
    </row>
    <row r="12" spans="1:9" x14ac:dyDescent="0.25">
      <c r="A12">
        <v>1011</v>
      </c>
      <c r="B12" t="s">
        <v>4</v>
      </c>
      <c r="C12" t="s">
        <v>14</v>
      </c>
      <c r="D12" t="s">
        <v>17</v>
      </c>
      <c r="E12" s="1">
        <v>42.99</v>
      </c>
    </row>
    <row r="13" spans="1:9" x14ac:dyDescent="0.25">
      <c r="A13">
        <v>1012</v>
      </c>
      <c r="B13" t="s">
        <v>6</v>
      </c>
      <c r="C13" t="s">
        <v>10</v>
      </c>
      <c r="D13" t="s">
        <v>17</v>
      </c>
      <c r="E13" s="1">
        <v>79.989999999999995</v>
      </c>
    </row>
    <row r="14" spans="1:9" x14ac:dyDescent="0.25">
      <c r="A14">
        <v>1013</v>
      </c>
      <c r="B14" t="s">
        <v>4</v>
      </c>
      <c r="C14" t="s">
        <v>5</v>
      </c>
      <c r="D14" t="s">
        <v>17</v>
      </c>
      <c r="E14" s="1">
        <v>249.99</v>
      </c>
    </row>
    <row r="15" spans="1:9" x14ac:dyDescent="0.25">
      <c r="A15">
        <v>1014</v>
      </c>
      <c r="B15" t="s">
        <v>3</v>
      </c>
      <c r="C15" t="s">
        <v>13</v>
      </c>
      <c r="D15" t="s">
        <v>17</v>
      </c>
      <c r="E15" s="1">
        <v>749.99</v>
      </c>
    </row>
    <row r="16" spans="1:9" x14ac:dyDescent="0.25">
      <c r="A16">
        <v>1015</v>
      </c>
      <c r="B16" t="s">
        <v>6</v>
      </c>
      <c r="C16" t="s">
        <v>9</v>
      </c>
      <c r="D16" t="s">
        <v>17</v>
      </c>
      <c r="E16" s="1">
        <v>2.4900000000000002</v>
      </c>
    </row>
    <row r="17" spans="1:5" x14ac:dyDescent="0.25">
      <c r="A17">
        <v>1016</v>
      </c>
      <c r="B17" t="s">
        <v>4</v>
      </c>
      <c r="C17" t="s">
        <v>11</v>
      </c>
      <c r="D17" t="s">
        <v>18</v>
      </c>
      <c r="E17" s="1">
        <v>849.99</v>
      </c>
    </row>
    <row r="18" spans="1:5" x14ac:dyDescent="0.25">
      <c r="A18">
        <v>1017</v>
      </c>
      <c r="B18" t="s">
        <v>3</v>
      </c>
      <c r="C18" t="s">
        <v>12</v>
      </c>
      <c r="D18" t="s">
        <v>17</v>
      </c>
      <c r="E18" s="1">
        <v>24.99</v>
      </c>
    </row>
    <row r="19" spans="1:5" x14ac:dyDescent="0.25">
      <c r="A19">
        <v>1018</v>
      </c>
      <c r="B19" t="s">
        <v>3</v>
      </c>
      <c r="C19" t="s">
        <v>14</v>
      </c>
      <c r="D19" t="s">
        <v>17</v>
      </c>
      <c r="E19" s="1">
        <v>42.99</v>
      </c>
    </row>
    <row r="20" spans="1:5" x14ac:dyDescent="0.25">
      <c r="A20">
        <v>1019</v>
      </c>
      <c r="B20" t="s">
        <v>3</v>
      </c>
      <c r="C20" t="s">
        <v>13</v>
      </c>
      <c r="D20" t="s">
        <v>18</v>
      </c>
      <c r="E20" s="1">
        <v>749.99</v>
      </c>
    </row>
    <row r="21" spans="1:5" x14ac:dyDescent="0.25">
      <c r="A21">
        <v>1020</v>
      </c>
      <c r="B21" t="s">
        <v>3</v>
      </c>
      <c r="C21" t="s">
        <v>11</v>
      </c>
      <c r="D21" t="s">
        <v>17</v>
      </c>
      <c r="E21" s="1">
        <v>849.99</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BB379-D93B-4BD9-972D-A5B64B04A600}">
  <dimension ref="A1:I21"/>
  <sheetViews>
    <sheetView workbookViewId="0">
      <selection activeCell="H2" sqref="H2"/>
    </sheetView>
  </sheetViews>
  <sheetFormatPr defaultRowHeight="15" x14ac:dyDescent="0.25"/>
  <cols>
    <col min="1" max="1" width="10.85546875" bestFit="1" customWidth="1"/>
    <col min="2" max="2" width="11.5703125" bestFit="1" customWidth="1"/>
    <col min="3" max="3" width="16.5703125" bestFit="1" customWidth="1"/>
    <col min="4" max="4" width="10.85546875" bestFit="1" customWidth="1"/>
    <col min="5" max="5" width="12" bestFit="1" customWidth="1"/>
    <col min="7" max="7" width="8.7109375"/>
    <col min="8" max="8" width="10.7109375" bestFit="1" customWidth="1"/>
    <col min="9" max="14" width="8.7109375"/>
  </cols>
  <sheetData>
    <row r="1" spans="1:9" x14ac:dyDescent="0.25">
      <c r="A1" t="s">
        <v>0</v>
      </c>
      <c r="B1" t="s">
        <v>1</v>
      </c>
      <c r="C1" t="s">
        <v>2</v>
      </c>
      <c r="D1" t="s">
        <v>16</v>
      </c>
      <c r="E1" t="s">
        <v>15</v>
      </c>
    </row>
    <row r="2" spans="1:9" x14ac:dyDescent="0.25">
      <c r="A2">
        <v>1001</v>
      </c>
      <c r="B2" t="s">
        <v>6</v>
      </c>
      <c r="C2" t="s">
        <v>9</v>
      </c>
      <c r="D2" t="s">
        <v>17</v>
      </c>
      <c r="E2" s="1">
        <v>2.4900000000000002</v>
      </c>
      <c r="H2" t="str" cm="1">
        <f t="array" ref="H2:I5">_xlfn.GROUPBY(Orders2[Category],Orders2[Revenue],_xleta.SUM)</f>
        <v>Accessories</v>
      </c>
      <c r="I2" s="4">
        <v>217.43</v>
      </c>
    </row>
    <row r="3" spans="1:9" x14ac:dyDescent="0.25">
      <c r="A3">
        <v>1002</v>
      </c>
      <c r="B3" t="s">
        <v>6</v>
      </c>
      <c r="C3" t="s">
        <v>10</v>
      </c>
      <c r="D3" t="s">
        <v>17</v>
      </c>
      <c r="E3" s="1">
        <v>79.989999999999995</v>
      </c>
      <c r="H3" t="str">
        <v>Boards</v>
      </c>
      <c r="I3" s="4">
        <v>4017.9299999999994</v>
      </c>
    </row>
    <row r="4" spans="1:9" x14ac:dyDescent="0.25">
      <c r="A4">
        <v>1003</v>
      </c>
      <c r="B4" t="s">
        <v>4</v>
      </c>
      <c r="C4" t="s">
        <v>5</v>
      </c>
      <c r="D4" t="s">
        <v>18</v>
      </c>
      <c r="E4" s="1">
        <v>249.99</v>
      </c>
      <c r="H4" t="str">
        <v>Wetsuits</v>
      </c>
      <c r="I4" s="4">
        <v>1685.94</v>
      </c>
    </row>
    <row r="5" spans="1:9" x14ac:dyDescent="0.25">
      <c r="A5">
        <v>1004</v>
      </c>
      <c r="B5" t="s">
        <v>3</v>
      </c>
      <c r="C5" t="s">
        <v>11</v>
      </c>
      <c r="D5" t="s">
        <v>17</v>
      </c>
      <c r="E5" s="1">
        <v>849.99</v>
      </c>
      <c r="H5" t="str">
        <v>Total</v>
      </c>
      <c r="I5">
        <v>5921.2999999999975</v>
      </c>
    </row>
    <row r="6" spans="1:9" x14ac:dyDescent="0.25">
      <c r="A6">
        <v>1005</v>
      </c>
      <c r="B6" t="s">
        <v>6</v>
      </c>
      <c r="C6" t="s">
        <v>12</v>
      </c>
      <c r="D6" t="s">
        <v>17</v>
      </c>
      <c r="E6" s="1">
        <v>24.99</v>
      </c>
    </row>
    <row r="7" spans="1:9" x14ac:dyDescent="0.25">
      <c r="A7">
        <v>1006</v>
      </c>
      <c r="B7" t="s">
        <v>4</v>
      </c>
      <c r="C7" t="s">
        <v>5</v>
      </c>
      <c r="D7" t="s">
        <v>17</v>
      </c>
      <c r="E7" s="1">
        <v>249.99</v>
      </c>
    </row>
    <row r="8" spans="1:9" x14ac:dyDescent="0.25">
      <c r="A8">
        <v>1007</v>
      </c>
      <c r="B8" t="s">
        <v>6</v>
      </c>
      <c r="C8" t="s">
        <v>12</v>
      </c>
      <c r="D8" t="s">
        <v>17</v>
      </c>
      <c r="E8" s="1">
        <v>24.99</v>
      </c>
    </row>
    <row r="9" spans="1:9" x14ac:dyDescent="0.25">
      <c r="A9">
        <v>1008</v>
      </c>
      <c r="B9" t="s">
        <v>3</v>
      </c>
      <c r="C9" t="s">
        <v>13</v>
      </c>
      <c r="D9" t="s">
        <v>18</v>
      </c>
      <c r="E9" s="1">
        <v>749.99</v>
      </c>
    </row>
    <row r="10" spans="1:9" x14ac:dyDescent="0.25">
      <c r="A10">
        <v>1009</v>
      </c>
      <c r="B10" t="s">
        <v>4</v>
      </c>
      <c r="C10" t="s">
        <v>14</v>
      </c>
      <c r="D10" t="s">
        <v>18</v>
      </c>
      <c r="E10" s="1">
        <v>42.99</v>
      </c>
    </row>
    <row r="11" spans="1:9" x14ac:dyDescent="0.25">
      <c r="A11">
        <v>1010</v>
      </c>
      <c r="B11" t="s">
        <v>6</v>
      </c>
      <c r="C11" t="s">
        <v>9</v>
      </c>
      <c r="D11" t="s">
        <v>17</v>
      </c>
      <c r="E11" s="1">
        <v>2.4900000000000002</v>
      </c>
    </row>
    <row r="12" spans="1:9" x14ac:dyDescent="0.25">
      <c r="A12">
        <v>1011</v>
      </c>
      <c r="B12" t="s">
        <v>4</v>
      </c>
      <c r="C12" t="s">
        <v>14</v>
      </c>
      <c r="D12" t="s">
        <v>17</v>
      </c>
      <c r="E12" s="1">
        <v>42.99</v>
      </c>
    </row>
    <row r="13" spans="1:9" x14ac:dyDescent="0.25">
      <c r="A13">
        <v>1012</v>
      </c>
      <c r="B13" t="s">
        <v>6</v>
      </c>
      <c r="C13" t="s">
        <v>10</v>
      </c>
      <c r="D13" t="s">
        <v>17</v>
      </c>
      <c r="E13" s="1">
        <v>79.989999999999995</v>
      </c>
    </row>
    <row r="14" spans="1:9" x14ac:dyDescent="0.25">
      <c r="A14">
        <v>1013</v>
      </c>
      <c r="B14" t="s">
        <v>4</v>
      </c>
      <c r="C14" t="s">
        <v>5</v>
      </c>
      <c r="D14" t="s">
        <v>17</v>
      </c>
      <c r="E14" s="1">
        <v>249.99</v>
      </c>
    </row>
    <row r="15" spans="1:9" x14ac:dyDescent="0.25">
      <c r="A15">
        <v>1014</v>
      </c>
      <c r="B15" t="s">
        <v>3</v>
      </c>
      <c r="C15" t="s">
        <v>13</v>
      </c>
      <c r="D15" t="s">
        <v>17</v>
      </c>
      <c r="E15" s="1">
        <v>749.99</v>
      </c>
    </row>
    <row r="16" spans="1:9" x14ac:dyDescent="0.25">
      <c r="A16">
        <v>1015</v>
      </c>
      <c r="B16" t="s">
        <v>6</v>
      </c>
      <c r="C16" t="s">
        <v>9</v>
      </c>
      <c r="D16" t="s">
        <v>17</v>
      </c>
      <c r="E16" s="1">
        <v>2.4900000000000002</v>
      </c>
    </row>
    <row r="17" spans="1:5" x14ac:dyDescent="0.25">
      <c r="A17">
        <v>1016</v>
      </c>
      <c r="B17" t="s">
        <v>4</v>
      </c>
      <c r="C17" t="s">
        <v>11</v>
      </c>
      <c r="D17" t="s">
        <v>18</v>
      </c>
      <c r="E17" s="1">
        <v>849.99</v>
      </c>
    </row>
    <row r="18" spans="1:5" x14ac:dyDescent="0.25">
      <c r="A18">
        <v>1017</v>
      </c>
      <c r="B18" t="s">
        <v>3</v>
      </c>
      <c r="C18" t="s">
        <v>12</v>
      </c>
      <c r="D18" t="s">
        <v>17</v>
      </c>
      <c r="E18" s="1">
        <v>24.99</v>
      </c>
    </row>
    <row r="19" spans="1:5" x14ac:dyDescent="0.25">
      <c r="A19">
        <v>1018</v>
      </c>
      <c r="B19" t="s">
        <v>3</v>
      </c>
      <c r="C19" t="s">
        <v>14</v>
      </c>
      <c r="D19" t="s">
        <v>17</v>
      </c>
      <c r="E19" s="1">
        <v>42.99</v>
      </c>
    </row>
    <row r="20" spans="1:5" x14ac:dyDescent="0.25">
      <c r="A20">
        <v>1019</v>
      </c>
      <c r="B20" t="s">
        <v>3</v>
      </c>
      <c r="C20" t="s">
        <v>13</v>
      </c>
      <c r="D20" t="s">
        <v>18</v>
      </c>
      <c r="E20" s="1">
        <v>749.99</v>
      </c>
    </row>
    <row r="21" spans="1:5" x14ac:dyDescent="0.25">
      <c r="A21">
        <v>1020</v>
      </c>
      <c r="B21" t="s">
        <v>3</v>
      </c>
      <c r="C21" t="s">
        <v>11</v>
      </c>
      <c r="D21" t="s">
        <v>17</v>
      </c>
      <c r="E21" s="1">
        <v>849.99</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8D23E-6FCD-41FD-AFEE-2B98F3362316}">
  <dimension ref="A1:I21"/>
  <sheetViews>
    <sheetView topLeftCell="B1" workbookViewId="0">
      <selection activeCell="K24" sqref="K24"/>
    </sheetView>
  </sheetViews>
  <sheetFormatPr defaultRowHeight="15" x14ac:dyDescent="0.25"/>
  <cols>
    <col min="1" max="1" width="10.85546875" bestFit="1" customWidth="1"/>
    <col min="2" max="2" width="11.5703125" bestFit="1" customWidth="1"/>
    <col min="3" max="3" width="16.5703125" bestFit="1" customWidth="1"/>
    <col min="4" max="4" width="10.85546875" bestFit="1" customWidth="1"/>
    <col min="5" max="5" width="12" bestFit="1" customWidth="1"/>
    <col min="7" max="7" width="8.7109375"/>
    <col min="8" max="8" width="12.42578125" bestFit="1" customWidth="1"/>
    <col min="9" max="9" width="14.42578125" bestFit="1" customWidth="1"/>
    <col min="10" max="10" width="8.85546875" bestFit="1" customWidth="1"/>
    <col min="11" max="11" width="10.42578125" bestFit="1" customWidth="1"/>
    <col min="12" max="12" width="8.7109375"/>
  </cols>
  <sheetData>
    <row r="1" spans="1:9" x14ac:dyDescent="0.25">
      <c r="A1" t="s">
        <v>0</v>
      </c>
      <c r="B1" t="s">
        <v>1</v>
      </c>
      <c r="C1" t="s">
        <v>2</v>
      </c>
      <c r="D1" t="s">
        <v>16</v>
      </c>
      <c r="E1" t="s">
        <v>15</v>
      </c>
    </row>
    <row r="2" spans="1:9" x14ac:dyDescent="0.25">
      <c r="A2">
        <v>1001</v>
      </c>
      <c r="B2" t="s">
        <v>6</v>
      </c>
      <c r="C2" t="s">
        <v>9</v>
      </c>
      <c r="D2" t="s">
        <v>17</v>
      </c>
      <c r="E2" s="1">
        <v>2.4900000000000002</v>
      </c>
      <c r="H2" s="2" t="s">
        <v>7</v>
      </c>
      <c r="I2" t="s">
        <v>19</v>
      </c>
    </row>
    <row r="3" spans="1:9" x14ac:dyDescent="0.25">
      <c r="A3">
        <v>1002</v>
      </c>
      <c r="B3" t="s">
        <v>6</v>
      </c>
      <c r="C3" t="s">
        <v>10</v>
      </c>
      <c r="D3" t="s">
        <v>17</v>
      </c>
      <c r="E3" s="1">
        <v>79.989999999999995</v>
      </c>
      <c r="H3" s="3" t="s">
        <v>6</v>
      </c>
      <c r="I3" s="1">
        <v>217.43</v>
      </c>
    </row>
    <row r="4" spans="1:9" x14ac:dyDescent="0.25">
      <c r="A4">
        <v>1003</v>
      </c>
      <c r="B4" t="s">
        <v>4</v>
      </c>
      <c r="C4" t="s">
        <v>5</v>
      </c>
      <c r="D4" t="s">
        <v>18</v>
      </c>
      <c r="E4" s="1">
        <v>249.99</v>
      </c>
      <c r="H4" s="3" t="s">
        <v>3</v>
      </c>
      <c r="I4" s="1">
        <v>4017.9299999999994</v>
      </c>
    </row>
    <row r="5" spans="1:9" x14ac:dyDescent="0.25">
      <c r="A5">
        <v>1004</v>
      </c>
      <c r="B5" t="s">
        <v>3</v>
      </c>
      <c r="C5" t="s">
        <v>11</v>
      </c>
      <c r="D5" t="s">
        <v>17</v>
      </c>
      <c r="E5" s="1">
        <v>849.99</v>
      </c>
      <c r="H5" s="3" t="s">
        <v>4</v>
      </c>
      <c r="I5" s="1">
        <v>1685.94</v>
      </c>
    </row>
    <row r="6" spans="1:9" x14ac:dyDescent="0.25">
      <c r="A6">
        <v>1005</v>
      </c>
      <c r="B6" t="s">
        <v>6</v>
      </c>
      <c r="C6" t="s">
        <v>12</v>
      </c>
      <c r="D6" t="s">
        <v>17</v>
      </c>
      <c r="E6" s="1">
        <v>24.99</v>
      </c>
      <c r="H6" s="3" t="s">
        <v>8</v>
      </c>
      <c r="I6" s="1">
        <v>5921.2999999999993</v>
      </c>
    </row>
    <row r="7" spans="1:9" x14ac:dyDescent="0.25">
      <c r="A7">
        <v>1006</v>
      </c>
      <c r="B7" t="s">
        <v>4</v>
      </c>
      <c r="C7" t="s">
        <v>5</v>
      </c>
      <c r="D7" t="s">
        <v>17</v>
      </c>
      <c r="E7" s="1">
        <v>249.99</v>
      </c>
    </row>
    <row r="8" spans="1:9" x14ac:dyDescent="0.25">
      <c r="A8">
        <v>1007</v>
      </c>
      <c r="B8" t="s">
        <v>6</v>
      </c>
      <c r="C8" t="s">
        <v>12</v>
      </c>
      <c r="D8" t="s">
        <v>17</v>
      </c>
      <c r="E8" s="1">
        <v>24.99</v>
      </c>
    </row>
    <row r="9" spans="1:9" x14ac:dyDescent="0.25">
      <c r="A9">
        <v>1008</v>
      </c>
      <c r="B9" t="s">
        <v>3</v>
      </c>
      <c r="C9" t="s">
        <v>13</v>
      </c>
      <c r="D9" t="s">
        <v>18</v>
      </c>
      <c r="E9" s="1">
        <v>749.99</v>
      </c>
    </row>
    <row r="10" spans="1:9" x14ac:dyDescent="0.25">
      <c r="A10">
        <v>1009</v>
      </c>
      <c r="B10" t="s">
        <v>4</v>
      </c>
      <c r="C10" t="s">
        <v>14</v>
      </c>
      <c r="D10" t="s">
        <v>18</v>
      </c>
      <c r="E10" s="1">
        <v>42.99</v>
      </c>
    </row>
    <row r="11" spans="1:9" x14ac:dyDescent="0.25">
      <c r="A11">
        <v>1010</v>
      </c>
      <c r="B11" t="s">
        <v>6</v>
      </c>
      <c r="C11" t="s">
        <v>9</v>
      </c>
      <c r="D11" t="s">
        <v>17</v>
      </c>
      <c r="E11" s="1">
        <v>2.4900000000000002</v>
      </c>
    </row>
    <row r="12" spans="1:9" x14ac:dyDescent="0.25">
      <c r="A12">
        <v>1011</v>
      </c>
      <c r="B12" t="s">
        <v>4</v>
      </c>
      <c r="C12" t="s">
        <v>14</v>
      </c>
      <c r="D12" t="s">
        <v>17</v>
      </c>
      <c r="E12" s="1">
        <v>42.99</v>
      </c>
    </row>
    <row r="13" spans="1:9" x14ac:dyDescent="0.25">
      <c r="A13">
        <v>1012</v>
      </c>
      <c r="B13" t="s">
        <v>6</v>
      </c>
      <c r="C13" t="s">
        <v>10</v>
      </c>
      <c r="D13" t="s">
        <v>17</v>
      </c>
      <c r="E13" s="1">
        <v>79.989999999999995</v>
      </c>
    </row>
    <row r="14" spans="1:9" x14ac:dyDescent="0.25">
      <c r="A14">
        <v>1013</v>
      </c>
      <c r="B14" t="s">
        <v>4</v>
      </c>
      <c r="C14" t="s">
        <v>5</v>
      </c>
      <c r="D14" t="s">
        <v>17</v>
      </c>
      <c r="E14" s="1">
        <v>249.99</v>
      </c>
    </row>
    <row r="15" spans="1:9" x14ac:dyDescent="0.25">
      <c r="A15">
        <v>1014</v>
      </c>
      <c r="B15" t="s">
        <v>3</v>
      </c>
      <c r="C15" t="s">
        <v>13</v>
      </c>
      <c r="D15" t="s">
        <v>17</v>
      </c>
      <c r="E15" s="1">
        <v>749.99</v>
      </c>
    </row>
    <row r="16" spans="1:9" x14ac:dyDescent="0.25">
      <c r="A16">
        <v>1015</v>
      </c>
      <c r="B16" t="s">
        <v>6</v>
      </c>
      <c r="C16" t="s">
        <v>9</v>
      </c>
      <c r="D16" t="s">
        <v>17</v>
      </c>
      <c r="E16" s="1">
        <v>2.4900000000000002</v>
      </c>
    </row>
    <row r="17" spans="1:5" x14ac:dyDescent="0.25">
      <c r="A17">
        <v>1016</v>
      </c>
      <c r="B17" t="s">
        <v>4</v>
      </c>
      <c r="C17" t="s">
        <v>11</v>
      </c>
      <c r="D17" t="s">
        <v>18</v>
      </c>
      <c r="E17" s="1">
        <v>849.99</v>
      </c>
    </row>
    <row r="18" spans="1:5" x14ac:dyDescent="0.25">
      <c r="A18">
        <v>1017</v>
      </c>
      <c r="B18" t="s">
        <v>3</v>
      </c>
      <c r="C18" t="s">
        <v>12</v>
      </c>
      <c r="D18" t="s">
        <v>17</v>
      </c>
      <c r="E18" s="1">
        <v>24.99</v>
      </c>
    </row>
    <row r="19" spans="1:5" x14ac:dyDescent="0.25">
      <c r="A19">
        <v>1018</v>
      </c>
      <c r="B19" t="s">
        <v>3</v>
      </c>
      <c r="C19" t="s">
        <v>14</v>
      </c>
      <c r="D19" t="s">
        <v>17</v>
      </c>
      <c r="E19" s="1">
        <v>42.99</v>
      </c>
    </row>
    <row r="20" spans="1:5" x14ac:dyDescent="0.25">
      <c r="A20">
        <v>1019</v>
      </c>
      <c r="B20" t="s">
        <v>3</v>
      </c>
      <c r="C20" t="s">
        <v>13</v>
      </c>
      <c r="D20" t="s">
        <v>18</v>
      </c>
      <c r="E20" s="1">
        <v>749.99</v>
      </c>
    </row>
    <row r="21" spans="1:5" x14ac:dyDescent="0.25">
      <c r="A21">
        <v>1020</v>
      </c>
      <c r="B21" t="s">
        <v>3</v>
      </c>
      <c r="C21" t="s">
        <v>11</v>
      </c>
      <c r="D21" t="s">
        <v>17</v>
      </c>
      <c r="E21" s="1">
        <v>849.99</v>
      </c>
    </row>
  </sheetData>
  <pageMargins left="0.7" right="0.7" top="0.75" bottom="0.75" header="0.3" footer="0.3"/>
  <drawing r:id="rId2"/>
  <tableParts count="1">
    <tablePart r:id="rId3"/>
  </tableParts>
  <extLst>
    <ext xmlns:x14="http://schemas.microsoft.com/office/spreadsheetml/2009/9/main" uri="{A8765BA9-456A-4dab-B4F3-ACF838C121DE}">
      <x14:slicerList>
        <x14:slicer r:id="rId4"/>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87897-8494-468B-B246-5707577C902F}">
  <dimension ref="A1:AC23"/>
  <sheetViews>
    <sheetView workbookViewId="0">
      <selection activeCell="J8" sqref="J8"/>
    </sheetView>
  </sheetViews>
  <sheetFormatPr defaultRowHeight="15" x14ac:dyDescent="0.25"/>
  <cols>
    <col min="1" max="1" width="10.85546875" bestFit="1" customWidth="1"/>
    <col min="2" max="2" width="11.5703125" bestFit="1" customWidth="1"/>
    <col min="3" max="3" width="16.5703125" bestFit="1" customWidth="1"/>
    <col min="4" max="4" width="10.85546875" bestFit="1" customWidth="1"/>
    <col min="5" max="5" width="12" bestFit="1" customWidth="1"/>
    <col min="7" max="7" width="11.5703125" customWidth="1"/>
    <col min="8" max="8" width="9.140625" customWidth="1"/>
    <col min="10" max="10" width="11.5703125" customWidth="1"/>
    <col min="11" max="11" width="9.140625" customWidth="1"/>
    <col min="12" max="12" width="8.7109375" customWidth="1"/>
    <col min="13" max="13" width="12.42578125" bestFit="1" customWidth="1"/>
    <col min="14" max="14" width="14.42578125" bestFit="1" customWidth="1"/>
  </cols>
  <sheetData>
    <row r="1" spans="1:29" x14ac:dyDescent="0.25">
      <c r="A1" t="s">
        <v>0</v>
      </c>
      <c r="B1" t="s">
        <v>1</v>
      </c>
      <c r="C1" t="s">
        <v>2</v>
      </c>
      <c r="D1" t="s">
        <v>16</v>
      </c>
      <c r="E1" t="s">
        <v>15</v>
      </c>
      <c r="G1" s="6" t="s">
        <v>22</v>
      </c>
      <c r="H1" s="6"/>
      <c r="J1" s="6" t="s">
        <v>23</v>
      </c>
      <c r="K1" s="6"/>
      <c r="M1" s="6" t="s">
        <v>24</v>
      </c>
      <c r="N1" s="6"/>
    </row>
    <row r="2" spans="1:29" x14ac:dyDescent="0.25">
      <c r="A2">
        <v>1001</v>
      </c>
      <c r="B2" t="s">
        <v>6</v>
      </c>
      <c r="C2" t="s">
        <v>9</v>
      </c>
      <c r="D2" t="s">
        <v>17</v>
      </c>
      <c r="E2" s="1">
        <v>2.4900000000000002</v>
      </c>
      <c r="G2" t="str" cm="1">
        <f t="array" ref="G2:G5">_xlfn.UNIQUE(Orders4[Category])</f>
        <v>Accessories</v>
      </c>
      <c r="H2" cm="1">
        <f t="array" ref="H2:H5">SUMIFS(Orders4[Revenue],Orders4[Category],_xlfn.ANCHORARRAY(G2))</f>
        <v>217.43</v>
      </c>
      <c r="J2" t="str" cm="1">
        <f t="array" ref="J2:K6">_xlfn.GROUPBY(Orders4[Category],Orders4[Revenue],_xleta.SUM)</f>
        <v>Accessories</v>
      </c>
      <c r="K2">
        <v>217.43</v>
      </c>
      <c r="M2" s="2" t="s">
        <v>7</v>
      </c>
      <c r="N2" t="s">
        <v>19</v>
      </c>
      <c r="AC2" s="7" t="s">
        <v>25</v>
      </c>
    </row>
    <row r="3" spans="1:29" x14ac:dyDescent="0.25">
      <c r="A3">
        <v>1002</v>
      </c>
      <c r="B3" t="s">
        <v>6</v>
      </c>
      <c r="C3" t="s">
        <v>10</v>
      </c>
      <c r="D3" t="s">
        <v>17</v>
      </c>
      <c r="E3" s="1">
        <v>79.989999999999995</v>
      </c>
      <c r="G3" t="str">
        <v>Wetsuits</v>
      </c>
      <c r="H3">
        <v>1685.94</v>
      </c>
      <c r="J3" t="str">
        <v>Apparel</v>
      </c>
      <c r="K3">
        <v>49.99</v>
      </c>
      <c r="M3" s="3" t="s">
        <v>3</v>
      </c>
      <c r="N3" s="1">
        <v>4767.9199999999992</v>
      </c>
    </row>
    <row r="4" spans="1:29" x14ac:dyDescent="0.25">
      <c r="A4">
        <v>1003</v>
      </c>
      <c r="B4" t="s">
        <v>4</v>
      </c>
      <c r="C4" t="s">
        <v>5</v>
      </c>
      <c r="D4" t="s">
        <v>18</v>
      </c>
      <c r="E4" s="1">
        <v>249.99</v>
      </c>
      <c r="G4" t="str">
        <v>Boards</v>
      </c>
      <c r="H4">
        <v>4767.9199999999992</v>
      </c>
      <c r="J4" t="str">
        <v>Boards</v>
      </c>
      <c r="K4">
        <v>4767.9199999999992</v>
      </c>
      <c r="M4" s="3" t="s">
        <v>4</v>
      </c>
      <c r="N4" s="1">
        <v>1685.94</v>
      </c>
    </row>
    <row r="5" spans="1:29" x14ac:dyDescent="0.25">
      <c r="A5">
        <v>1004</v>
      </c>
      <c r="B5" t="s">
        <v>3</v>
      </c>
      <c r="C5" t="s">
        <v>11</v>
      </c>
      <c r="D5" t="s">
        <v>17</v>
      </c>
      <c r="E5" s="1">
        <v>849.99</v>
      </c>
      <c r="G5" t="str">
        <v>Apparel</v>
      </c>
      <c r="H5">
        <v>49.99</v>
      </c>
      <c r="J5" s="8" t="str">
        <v>Wetsuits</v>
      </c>
      <c r="K5" s="8">
        <v>1685.94</v>
      </c>
      <c r="M5" s="3" t="s">
        <v>6</v>
      </c>
      <c r="N5" s="1">
        <v>217.43</v>
      </c>
    </row>
    <row r="6" spans="1:29" x14ac:dyDescent="0.25">
      <c r="A6">
        <v>1005</v>
      </c>
      <c r="B6" t="s">
        <v>6</v>
      </c>
      <c r="C6" t="s">
        <v>12</v>
      </c>
      <c r="D6" t="s">
        <v>17</v>
      </c>
      <c r="E6" s="1">
        <v>24.99</v>
      </c>
      <c r="J6" t="str">
        <v>Total</v>
      </c>
      <c r="K6">
        <v>6721.279999999997</v>
      </c>
      <c r="M6" s="3" t="s">
        <v>21</v>
      </c>
      <c r="N6" s="1">
        <v>49.99</v>
      </c>
    </row>
    <row r="7" spans="1:29" x14ac:dyDescent="0.25">
      <c r="A7">
        <v>1006</v>
      </c>
      <c r="B7" t="s">
        <v>4</v>
      </c>
      <c r="C7" t="s">
        <v>5</v>
      </c>
      <c r="D7" t="s">
        <v>17</v>
      </c>
      <c r="E7" s="1">
        <v>249.99</v>
      </c>
      <c r="M7" s="3" t="s">
        <v>8</v>
      </c>
      <c r="N7" s="1">
        <v>6721.2799999999988</v>
      </c>
    </row>
    <row r="8" spans="1:29" x14ac:dyDescent="0.25">
      <c r="A8">
        <v>1007</v>
      </c>
      <c r="B8" t="s">
        <v>6</v>
      </c>
      <c r="C8" t="s">
        <v>12</v>
      </c>
      <c r="D8" t="s">
        <v>17</v>
      </c>
      <c r="E8" s="1">
        <v>24.99</v>
      </c>
    </row>
    <row r="9" spans="1:29" x14ac:dyDescent="0.25">
      <c r="A9">
        <v>1008</v>
      </c>
      <c r="B9" t="s">
        <v>3</v>
      </c>
      <c r="C9" t="s">
        <v>13</v>
      </c>
      <c r="D9" t="s">
        <v>18</v>
      </c>
      <c r="E9" s="1">
        <v>749.99</v>
      </c>
    </row>
    <row r="10" spans="1:29" x14ac:dyDescent="0.25">
      <c r="A10">
        <v>1009</v>
      </c>
      <c r="B10" t="s">
        <v>4</v>
      </c>
      <c r="C10" t="s">
        <v>14</v>
      </c>
      <c r="D10" t="s">
        <v>18</v>
      </c>
      <c r="E10" s="1">
        <v>42.99</v>
      </c>
    </row>
    <row r="11" spans="1:29" x14ac:dyDescent="0.25">
      <c r="A11">
        <v>1010</v>
      </c>
      <c r="B11" t="s">
        <v>6</v>
      </c>
      <c r="C11" t="s">
        <v>9</v>
      </c>
      <c r="D11" t="s">
        <v>17</v>
      </c>
      <c r="E11" s="1">
        <v>2.4900000000000002</v>
      </c>
    </row>
    <row r="12" spans="1:29" x14ac:dyDescent="0.25">
      <c r="A12">
        <v>1011</v>
      </c>
      <c r="B12" t="s">
        <v>4</v>
      </c>
      <c r="C12" t="s">
        <v>14</v>
      </c>
      <c r="D12" t="s">
        <v>17</v>
      </c>
      <c r="E12" s="1">
        <v>42.99</v>
      </c>
    </row>
    <row r="13" spans="1:29" x14ac:dyDescent="0.25">
      <c r="A13">
        <v>1012</v>
      </c>
      <c r="B13" t="s">
        <v>6</v>
      </c>
      <c r="C13" t="s">
        <v>10</v>
      </c>
      <c r="D13" t="s">
        <v>17</v>
      </c>
      <c r="E13" s="1">
        <v>79.989999999999995</v>
      </c>
    </row>
    <row r="14" spans="1:29" x14ac:dyDescent="0.25">
      <c r="A14">
        <v>1013</v>
      </c>
      <c r="B14" t="s">
        <v>4</v>
      </c>
      <c r="C14" t="s">
        <v>5</v>
      </c>
      <c r="D14" t="s">
        <v>17</v>
      </c>
      <c r="E14" s="1">
        <v>249.99</v>
      </c>
    </row>
    <row r="15" spans="1:29" x14ac:dyDescent="0.25">
      <c r="A15">
        <v>1014</v>
      </c>
      <c r="B15" t="s">
        <v>3</v>
      </c>
      <c r="C15" t="s">
        <v>13</v>
      </c>
      <c r="D15" t="s">
        <v>17</v>
      </c>
      <c r="E15" s="1">
        <v>749.99</v>
      </c>
    </row>
    <row r="16" spans="1:29" x14ac:dyDescent="0.25">
      <c r="A16">
        <v>1015</v>
      </c>
      <c r="B16" t="s">
        <v>6</v>
      </c>
      <c r="C16" t="s">
        <v>9</v>
      </c>
      <c r="D16" t="s">
        <v>17</v>
      </c>
      <c r="E16" s="1">
        <v>2.4900000000000002</v>
      </c>
    </row>
    <row r="17" spans="1:5" x14ac:dyDescent="0.25">
      <c r="A17">
        <v>1016</v>
      </c>
      <c r="B17" t="s">
        <v>4</v>
      </c>
      <c r="C17" t="s">
        <v>11</v>
      </c>
      <c r="D17" t="s">
        <v>18</v>
      </c>
      <c r="E17" s="1">
        <v>849.99</v>
      </c>
    </row>
    <row r="18" spans="1:5" x14ac:dyDescent="0.25">
      <c r="A18">
        <v>1017</v>
      </c>
      <c r="B18" t="s">
        <v>3</v>
      </c>
      <c r="C18" t="s">
        <v>12</v>
      </c>
      <c r="D18" t="s">
        <v>17</v>
      </c>
      <c r="E18" s="1">
        <v>24.99</v>
      </c>
    </row>
    <row r="19" spans="1:5" x14ac:dyDescent="0.25">
      <c r="A19">
        <v>1018</v>
      </c>
      <c r="B19" t="s">
        <v>3</v>
      </c>
      <c r="C19" t="s">
        <v>14</v>
      </c>
      <c r="D19" t="s">
        <v>17</v>
      </c>
      <c r="E19" s="1">
        <v>42.99</v>
      </c>
    </row>
    <row r="20" spans="1:5" x14ac:dyDescent="0.25">
      <c r="A20">
        <v>1019</v>
      </c>
      <c r="B20" t="s">
        <v>3</v>
      </c>
      <c r="C20" t="s">
        <v>13</v>
      </c>
      <c r="D20" t="s">
        <v>18</v>
      </c>
      <c r="E20" s="1">
        <v>749.99</v>
      </c>
    </row>
    <row r="21" spans="1:5" x14ac:dyDescent="0.25">
      <c r="A21">
        <v>1020</v>
      </c>
      <c r="B21" t="s">
        <v>3</v>
      </c>
      <c r="C21" t="s">
        <v>11</v>
      </c>
      <c r="D21" t="s">
        <v>17</v>
      </c>
      <c r="E21" s="1">
        <v>849.99</v>
      </c>
    </row>
    <row r="22" spans="1:5" x14ac:dyDescent="0.25">
      <c r="A22">
        <v>1021</v>
      </c>
      <c r="B22" t="s">
        <v>21</v>
      </c>
      <c r="C22" t="s">
        <v>20</v>
      </c>
      <c r="D22" t="s">
        <v>17</v>
      </c>
      <c r="E22">
        <v>49.99</v>
      </c>
    </row>
    <row r="23" spans="1:5" x14ac:dyDescent="0.25">
      <c r="A23">
        <v>1022</v>
      </c>
      <c r="B23" t="s">
        <v>3</v>
      </c>
      <c r="C23" t="s">
        <v>13</v>
      </c>
      <c r="D23" t="s">
        <v>18</v>
      </c>
      <c r="E23">
        <v>749.99</v>
      </c>
    </row>
  </sheetData>
  <pageMargins left="0.7" right="0.7" top="0.75" bottom="0.75" header="0.3" footer="0.3"/>
  <drawing r:id="rId2"/>
  <tableParts count="1">
    <tablePart r:id="rId3"/>
  </tableParts>
  <extLst>
    <ext xmlns:x14="http://schemas.microsoft.com/office/spreadsheetml/2009/9/main" uri="{A8765BA9-456A-4dab-B4F3-ACF838C121DE}">
      <x14:slicerList>
        <x14:slicer r:id="rId4"/>
      </x14:slicerList>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34C3F-1BAB-4D01-A4E6-BA3BC5C36732}">
  <dimension ref="A1:B2"/>
  <sheetViews>
    <sheetView workbookViewId="0">
      <selection activeCell="B5" sqref="B5"/>
    </sheetView>
  </sheetViews>
  <sheetFormatPr defaultRowHeight="15" x14ac:dyDescent="0.25"/>
  <cols>
    <col min="2" max="2" width="83.7109375" bestFit="1" customWidth="1"/>
  </cols>
  <sheetData>
    <row r="1" spans="1:2" x14ac:dyDescent="0.25">
      <c r="A1" s="5" t="s">
        <v>26</v>
      </c>
      <c r="B1" t="s">
        <v>27</v>
      </c>
    </row>
    <row r="2" spans="1:2" x14ac:dyDescent="0.25">
      <c r="A2" s="5" t="s">
        <v>28</v>
      </c>
      <c r="B2" s="9" t="s">
        <v>29</v>
      </c>
    </row>
  </sheetData>
  <hyperlinks>
    <hyperlink ref="B2" r:id="rId1" xr:uid="{7E54C59E-CCF0-4145-820F-07D08C73BE0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1</vt:lpstr>
      <vt:lpstr>2</vt:lpstr>
      <vt:lpstr>3</vt:lpstr>
      <vt:lpstr>Comparison</vt:lpstr>
      <vt:lpstr>Source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Jon Acampora</cp:lastModifiedBy>
  <dcterms:created xsi:type="dcterms:W3CDTF">2026-04-03T19:33:10Z</dcterms:created>
  <dcterms:modified xsi:type="dcterms:W3CDTF">2026-04-15T20:52:20Z</dcterms:modified>
</cp:coreProperties>
</file>