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19"/>
  <workbookPr defaultThemeVersion="166925"/>
  <bookViews>
    <workbookView xWindow="65416" yWindow="65416" windowWidth="20730" windowHeight="11160" activeTab="0"/>
  </bookViews>
  <sheets>
    <sheet name="Monthly Budget" sheetId="2" r:id="rId1"/>
    <sheet name="Transactions" sheetId="1" r:id="rId2"/>
    <sheet name="Category List" sheetId="4" r:id="rId3"/>
    <sheet name="Source" sheetId="5" r:id="rId4"/>
  </sheets>
  <definedNames>
    <definedName name="rngCategory">tblCategory[Category]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<sst xmlns="http://schemas.openxmlformats.org/spreadsheetml/2006/main" count="449" uniqueCount="91">
  <si>
    <t>Transactions</t>
  </si>
  <si>
    <t>Date</t>
  </si>
  <si>
    <t>Description</t>
  </si>
  <si>
    <t>Amount</t>
  </si>
  <si>
    <t>Category</t>
  </si>
  <si>
    <t>Monthly 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</si>
  <si>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</si>
  <si>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</si>
  <si>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</si>
  <si>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</si>
  <si>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</si>
  <si>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</si>
  <si>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</si>
  <si>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</si>
  <si>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</si>
  <si>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</si>
  <si>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</si>
  <si>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</si>
  <si>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Actual</t>
  </si>
  <si>
    <t>Budget</t>
  </si>
  <si>
    <t>Entertainment</t>
  </si>
  <si>
    <t>Insurance</t>
  </si>
  <si>
    <t>Savings or Investments</t>
  </si>
  <si>
    <t>Pets</t>
  </si>
  <si>
    <t>Gifts and Donations</t>
  </si>
  <si>
    <t>Personal Care</t>
  </si>
  <si>
    <t>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</si>
  <si>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</si>
  <si>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</si>
  <si>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</si>
  <si>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</si>
  <si>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</si>
  <si>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</si>
  <si>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</si>
  <si>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Vehicle</t>
  </si>
  <si>
    <t>Fuel</t>
  </si>
  <si>
    <t>Groceries</t>
  </si>
  <si>
    <t>Dining out</t>
  </si>
  <si>
    <t>Income</t>
  </si>
  <si>
    <t>Salary</t>
  </si>
  <si>
    <t>Total Income</t>
  </si>
  <si>
    <t>Expenses</t>
  </si>
  <si>
    <t>Total Expenses</t>
  </si>
  <si>
    <t>Net Income</t>
  </si>
  <si>
    <t>Other Income</t>
  </si>
  <si>
    <t>Mortgage or Rent</t>
  </si>
  <si>
    <t>Water and Sewer</t>
  </si>
  <si>
    <t>Waste Removal</t>
  </si>
  <si>
    <t>Maintenance or Repairs</t>
  </si>
  <si>
    <t>Variance</t>
  </si>
  <si>
    <t>% Var</t>
  </si>
  <si>
    <t>Microsoft</t>
  </si>
  <si>
    <t>Wells Fargo</t>
  </si>
  <si>
    <t>Verizon</t>
  </si>
  <si>
    <t>Electric Co.</t>
  </si>
  <si>
    <t>Gas Co.</t>
  </si>
  <si>
    <t>City Services</t>
  </si>
  <si>
    <t>AT&amp;T</t>
  </si>
  <si>
    <t>Waste Co.</t>
  </si>
  <si>
    <t>Ford</t>
  </si>
  <si>
    <t>Geico</t>
  </si>
  <si>
    <t>Chevron</t>
  </si>
  <si>
    <t>Shell</t>
  </si>
  <si>
    <t>Whole Foods</t>
  </si>
  <si>
    <t>Sprouts</t>
  </si>
  <si>
    <t>Ralphs</t>
  </si>
  <si>
    <t xml:space="preserve">Sushi </t>
  </si>
  <si>
    <t>Chilis</t>
  </si>
  <si>
    <t>Starbucks</t>
  </si>
  <si>
    <t>Taco Tues</t>
  </si>
  <si>
    <t>Good Coffee</t>
  </si>
  <si>
    <t>Petco</t>
  </si>
  <si>
    <t>Animal Vet</t>
  </si>
  <si>
    <t>Target</t>
  </si>
  <si>
    <t>Barber Shop</t>
  </si>
  <si>
    <t>Netflix</t>
  </si>
  <si>
    <t>Golf Course</t>
  </si>
  <si>
    <t>Comedy Club</t>
  </si>
  <si>
    <t>Fidelity</t>
  </si>
  <si>
    <t>Life Church</t>
  </si>
  <si>
    <t>Home Depot</t>
  </si>
  <si>
    <t>Consulting Client</t>
  </si>
  <si>
    <t>Month</t>
  </si>
  <si>
    <t>Year</t>
  </si>
  <si>
    <t>Steakhouse</t>
  </si>
  <si>
    <t>Kids</t>
  </si>
  <si>
    <t>Education</t>
  </si>
  <si>
    <t>Author:</t>
  </si>
  <si>
    <t>Source:</t>
  </si>
  <si>
    <t>https://www.excelcampus.com/tips/budget-makeover-3-drop-down-list</t>
  </si>
  <si>
    <t>Jon Acampora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</si>
</sst>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00026416778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10"/>
      <color theme="1" tint="0.35"/>
      <name val="+mn-cs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4" fontId="0" fillId="0" borderId="0" xfId="0" applyNumberFormat="1"/>
    <xf numFmtId="44" fontId="0" fillId="0" borderId="0" xfId="16" applyFont="1"/>
    <xf numFmtId="44" fontId="0" fillId="0" borderId="0" xfId="0" applyNumberFormat="1"/>
    <xf numFmtId="44" fontId="0" fillId="0" borderId="2" xfId="0" applyNumberFormat="1" applyBorder="1"/>
    <xf numFmtId="9" fontId="5" fillId="0" borderId="0" xfId="0" applyNumberFormat="1" applyFont="1"/>
    <xf numFmtId="9" fontId="5" fillId="0" borderId="2" xfId="0" applyNumberFormat="1" applyFont="1" applyBorder="1"/>
    <xf numFmtId="44" fontId="0" fillId="0" borderId="3" xfId="0" applyNumberFormat="1" applyBorder="1"/>
    <xf numFmtId="44" fontId="0" fillId="0" borderId="3" xfId="16" applyFont="1" applyBorder="1"/>
    <xf numFmtId="9" fontId="5" fillId="0" borderId="3" xfId="0" applyNumberFormat="1" applyFont="1" applyBorder="1"/>
    <xf numFmtId="44" fontId="0" fillId="0" borderId="0" xfId="16" applyFont="1" applyBorder="1"/>
    <xf numFmtId="44" fontId="0" fillId="2" borderId="4" xfId="0" applyNumberFormat="1" applyFill="1" applyBorder="1"/>
    <xf numFmtId="44" fontId="0" fillId="2" borderId="5" xfId="16" applyFont="1" applyFill="1" applyBorder="1"/>
    <xf numFmtId="44" fontId="0" fillId="2" borderId="4" xfId="16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6" applyFont="1" applyFill="1" applyBorder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44" fontId="0" fillId="3" borderId="4" xfId="0" applyNumberFormat="1" applyFill="1" applyBorder="1" applyProtection="1">
      <protection locked="0"/>
    </xf>
    <xf numFmtId="44" fontId="0" fillId="3" borderId="5" xfId="16" applyFont="1" applyFill="1" applyBorder="1" applyProtection="1">
      <protection locked="0"/>
    </xf>
    <xf numFmtId="44" fontId="0" fillId="3" borderId="4" xfId="16" applyFont="1" applyFill="1" applyBorder="1" applyProtection="1">
      <protection locked="0"/>
    </xf>
    <xf numFmtId="0" fontId="7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Expenses by Category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'Monthly Budget'!$B$5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'Monthly Budget'!$A$12:$A$29</c:f>
              <c:strCache/>
            </c:strRef>
          </c:cat>
          <c:val>
            <c:numRef>
              <c:f>'Monthly Budget'!$B$12:$B$29</c:f>
              <c:numCache/>
            </c:numRef>
          </c:val>
        </c:ser>
        <c:ser>
          <c:idx val="1"/>
          <c:order val="1"/>
          <c:tx>
            <c:strRef>
              <c:f>'Monthly Budget'!$C$5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'Monthly Budget'!$A$12:$A$29</c:f>
              <c:strCache/>
            </c:strRef>
          </c:cat>
          <c:val>
            <c:numRef>
              <c:f>'Monthly Budget'!$C$12:$C$29</c:f>
              <c:numCache/>
            </c:numRef>
          </c:val>
        </c:ser>
        <c:gapWidth val="48"/>
        <c:axId val="23636172"/>
        <c:axId val="8045917"/>
      </c:barChart>
      <c:catAx>
        <c:axId val="236361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045917"/>
        <c:crosses val="autoZero"/>
        <c:auto val="1"/>
        <c:lblOffset val="100"/>
        <c:noMultiLvlLbl val="0"/>
      </c:catAx>
      <c:valAx>
        <c:axId val="8045917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6361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19050</xdr:colOff>
      <xdr:row>4</xdr:row>
      <xdr:rowOff>38100</xdr:rowOff>
    </xdr:from>
    <xdr:to>
      <xdr:col>71</xdr:col>
      <xdr:colOff>476250</xdr:colOff>
      <xdr:row>30</xdr:row>
      <xdr:rowOff>171450</xdr:rowOff>
    </xdr:to>
    <xdr:graphicFrame macro="">
      <xdr:nvGraphicFramePr>
        <xdr:cNvPr id="3" name="Chart 2"/>
        <xdr:cNvGraphicFramePr/>
      </xdr:nvGraphicFramePr>
      <xdr:xfrm>
        <a:off x="5105400" y="685800"/>
        <a:ext cx="59436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Transactions" displayName="tblTransactions" ref="A3:F168" totalsRowShown="0">
  <autoFilter ref="A3:F168"/>
  <sortState ref="A4:F166">
    <sortCondition sortBy="value" ref="A4:A166"/>
  </sortState>
  <tableColumns count="6">
    <tableColumn id="1" name="Date"/>
    <tableColumn id="2" name="Description"/>
    <tableColumn id="3" name="Amount"/>
    <tableColumn id="4" name="Category"/>
    <tableColumn id="6" name="Month">
      <calculatedColumnFormula>TEXT(tblTransactions[[#This Row],[Date]],"mmm")</calculatedColumnFormula>
    </tableColumn>
    <tableColumn id="7" name="Year">
      <calculatedColumnFormula>YEAR(tblTransactions[[#This Row],[Date]])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blCategory" displayName="tblCategory" ref="A1:A23" totalsRowShown="0" headerRowDxfId="0">
  <autoFilter ref="A1:A23"/>
  <sortState ref="A2:A23">
    <sortCondition sortBy="value" ref="A2:A23"/>
  </sortState>
  <tableColumns count="1">
    <tableColumn id="1" name="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campus.com/?p=337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5BB8-4CA9-497E-9D7B-D3B9F32219A3}">
  <dimension ref="A1:BI32"/>
  <sheetViews>
    <sheetView tabSelected="1" workbookViewId="0" topLeftCell="A1"/>
  </sheetViews>
  <sheetFormatPr defaultColWidth="9.140625" defaultRowHeight="15"/>
  <cols>
    <col min="1" max="1" width="24.421875" style="0" bestFit="1" customWidth="1"/>
    <col min="2" max="3" width="10.57421875" style="0" customWidth="1"/>
    <col min="4" max="4" width="9.7109375" style="0" customWidth="1"/>
    <col min="5" max="5" width="9.140625" style="0" customWidth="1"/>
    <col min="6" max="6" width="2.7109375" style="0" customWidth="1"/>
    <col min="7" max="7" width="11.28125" style="0" hidden="1" customWidth="1"/>
    <col min="8" max="8" width="10.57421875" style="0" hidden="1" customWidth="1"/>
    <col min="9" max="9" width="11.28125" style="0" hidden="1" customWidth="1"/>
    <col min="10" max="10" width="9.7109375" style="0" hidden="1" customWidth="1"/>
    <col min="11" max="11" width="2.7109375" style="0" hidden="1" customWidth="1"/>
    <col min="12" max="12" width="11.28125" style="0" hidden="1" customWidth="1"/>
    <col min="13" max="13" width="10.57421875" style="0" hidden="1" customWidth="1"/>
    <col min="14" max="14" width="11.28125" style="0" hidden="1" customWidth="1"/>
    <col min="15" max="15" width="9.7109375" style="0" hidden="1" customWidth="1"/>
    <col min="16" max="16" width="2.7109375" style="0" hidden="1" customWidth="1"/>
    <col min="17" max="17" width="11.28125" style="0" hidden="1" customWidth="1"/>
    <col min="18" max="18" width="10.57421875" style="0" hidden="1" customWidth="1"/>
    <col min="19" max="19" width="11.28125" style="0" hidden="1" customWidth="1"/>
    <col min="20" max="20" width="9.7109375" style="0" hidden="1" customWidth="1"/>
    <col min="21" max="21" width="2.7109375" style="0" hidden="1" customWidth="1"/>
    <col min="22" max="22" width="11.28125" style="0" hidden="1" customWidth="1"/>
    <col min="23" max="23" width="10.57421875" style="0" hidden="1" customWidth="1"/>
    <col min="24" max="24" width="11.28125" style="0" hidden="1" customWidth="1"/>
    <col min="25" max="25" width="9.7109375" style="0" hidden="1" customWidth="1"/>
    <col min="26" max="26" width="2.7109375" style="0" hidden="1" customWidth="1"/>
    <col min="27" max="27" width="11.28125" style="0" hidden="1" customWidth="1"/>
    <col min="28" max="28" width="10.57421875" style="0" hidden="1" customWidth="1"/>
    <col min="29" max="29" width="11.28125" style="0" hidden="1" customWidth="1"/>
    <col min="30" max="30" width="9.7109375" style="0" hidden="1" customWidth="1"/>
    <col min="31" max="31" width="2.7109375" style="0" hidden="1" customWidth="1"/>
    <col min="32" max="32" width="11.28125" style="0" hidden="1" customWidth="1"/>
    <col min="33" max="33" width="10.57421875" style="0" hidden="1" customWidth="1"/>
    <col min="34" max="34" width="11.28125" style="0" hidden="1" customWidth="1"/>
    <col min="35" max="35" width="9.7109375" style="0" hidden="1" customWidth="1"/>
    <col min="36" max="36" width="2.7109375" style="0" hidden="1" customWidth="1"/>
    <col min="37" max="37" width="11.28125" style="0" hidden="1" customWidth="1"/>
    <col min="38" max="38" width="10.57421875" style="0" hidden="1" customWidth="1"/>
    <col min="39" max="39" width="11.28125" style="0" hidden="1" customWidth="1"/>
    <col min="40" max="40" width="9.7109375" style="0" hidden="1" customWidth="1"/>
    <col min="41" max="41" width="2.7109375" style="0" hidden="1" customWidth="1"/>
    <col min="42" max="42" width="11.28125" style="0" hidden="1" customWidth="1"/>
    <col min="43" max="43" width="10.57421875" style="0" hidden="1" customWidth="1"/>
    <col min="44" max="44" width="11.28125" style="0" hidden="1" customWidth="1"/>
    <col min="45" max="45" width="9.7109375" style="0" hidden="1" customWidth="1"/>
    <col min="46" max="46" width="2.7109375" style="0" hidden="1" customWidth="1"/>
    <col min="47" max="47" width="11.28125" style="0" hidden="1" customWidth="1"/>
    <col min="48" max="48" width="10.57421875" style="0" hidden="1" customWidth="1"/>
    <col min="49" max="49" width="11.28125" style="0" hidden="1" customWidth="1"/>
    <col min="50" max="50" width="9.7109375" style="0" hidden="1" customWidth="1"/>
    <col min="51" max="51" width="2.7109375" style="0" hidden="1" customWidth="1"/>
    <col min="52" max="52" width="11.28125" style="0" hidden="1" customWidth="1"/>
    <col min="53" max="53" width="10.57421875" style="0" hidden="1" customWidth="1"/>
    <col min="54" max="54" width="11.28125" style="0" hidden="1" customWidth="1"/>
    <col min="55" max="55" width="9.7109375" style="0" hidden="1" customWidth="1"/>
    <col min="56" max="56" width="2.7109375" style="0" hidden="1" customWidth="1"/>
    <col min="57" max="57" width="11.28125" style="0" hidden="1" customWidth="1"/>
    <col min="58" max="58" width="10.57421875" style="0" hidden="1" customWidth="1"/>
    <col min="59" max="59" width="11.28125" style="0" hidden="1" customWidth="1"/>
    <col min="60" max="60" width="9.7109375" style="0" hidden="1" customWidth="1"/>
    <col min="61" max="61" width="2.7109375" style="0" hidden="1" customWidth="1"/>
  </cols>
  <sheetData>
    <row r="1" spans="1:61" ht="21">
      <c r="A1" s="1" t="s">
        <v>5</v>
      </c>
      <c r="F1" s="24"/>
      <c r="G1" s="21"/>
      <c r="H1" s="21"/>
      <c r="I1" s="21"/>
      <c r="J1" s="21"/>
      <c r="K1" s="24"/>
      <c r="L1" s="21"/>
      <c r="M1" s="21"/>
      <c r="N1" s="21"/>
      <c r="O1" s="21"/>
      <c r="P1" s="24"/>
      <c r="Q1" s="21"/>
      <c r="R1" s="21"/>
      <c r="S1" s="21"/>
      <c r="T1" s="21"/>
      <c r="U1" s="24"/>
      <c r="W1" s="21"/>
      <c r="X1" s="21"/>
      <c r="Y1" s="21"/>
      <c r="Z1" s="24"/>
      <c r="AE1" s="24"/>
      <c r="AF1" s="21"/>
      <c r="AG1" s="21"/>
      <c r="AH1" s="21"/>
      <c r="AI1" s="21"/>
      <c r="AJ1" s="24"/>
      <c r="AK1" s="21"/>
      <c r="AL1" s="21"/>
      <c r="AM1" s="21"/>
      <c r="AN1" s="21"/>
      <c r="AO1" s="24"/>
      <c r="AT1" s="24"/>
      <c r="AU1" s="21"/>
      <c r="AV1" s="21"/>
      <c r="AW1" s="21"/>
      <c r="AX1" s="21"/>
      <c r="AY1" s="24"/>
      <c r="AZ1" s="21"/>
      <c r="BA1" s="21"/>
      <c r="BB1" s="21"/>
      <c r="BC1" s="21"/>
      <c r="BD1" s="24"/>
      <c r="BE1" s="21"/>
      <c r="BF1" s="21"/>
      <c r="BG1" s="21"/>
      <c r="BH1" s="21"/>
      <c r="BI1" s="24"/>
    </row>
    <row r="2" spans="2:61" ht="15">
      <c r="B2" s="23"/>
      <c r="C2" s="23"/>
      <c r="D2" s="23"/>
      <c r="E2" s="23"/>
      <c r="F2" s="3"/>
      <c r="G2" s="23"/>
      <c r="H2" s="23"/>
      <c r="I2" s="23"/>
      <c r="J2" s="23"/>
      <c r="K2" s="3"/>
      <c r="L2" s="23"/>
      <c r="M2" s="23"/>
      <c r="N2" s="23"/>
      <c r="O2" s="23"/>
      <c r="P2" s="3"/>
      <c r="Q2" s="23"/>
      <c r="R2" s="23"/>
      <c r="S2" s="23"/>
      <c r="T2" s="23"/>
      <c r="U2" s="3"/>
      <c r="V2" s="23"/>
      <c r="W2" s="23"/>
      <c r="X2" s="23"/>
      <c r="Y2" s="23"/>
      <c r="Z2" s="3"/>
      <c r="AA2" s="23"/>
      <c r="AB2" s="23"/>
      <c r="AC2" s="23"/>
      <c r="AD2" s="23"/>
      <c r="AE2" s="3"/>
      <c r="AF2" s="23"/>
      <c r="AG2" s="23"/>
      <c r="AH2" s="23"/>
      <c r="AI2" s="23"/>
      <c r="AJ2" s="3"/>
      <c r="AK2" s="23"/>
      <c r="AL2" s="23"/>
      <c r="AM2" s="23"/>
      <c r="AN2" s="23"/>
      <c r="AO2" s="3"/>
      <c r="AP2" s="23"/>
      <c r="AQ2" s="23"/>
      <c r="AR2" s="23"/>
      <c r="AS2" s="23"/>
      <c r="AT2" s="3"/>
      <c r="AU2" s="23"/>
      <c r="AV2" s="23"/>
      <c r="AW2" s="23"/>
      <c r="AX2" s="23"/>
      <c r="AY2" s="3"/>
      <c r="AZ2" s="23"/>
      <c r="BA2" s="23"/>
      <c r="BB2" s="23"/>
      <c r="BC2" s="23"/>
      <c r="BD2" s="3"/>
      <c r="BE2" s="23"/>
      <c r="BF2" s="23"/>
      <c r="BG2" s="23"/>
      <c r="BH2" s="23"/>
      <c r="BI2" s="3"/>
    </row>
    <row r="3" spans="2:61" ht="15" hidden="1">
      <c r="B3" s="23">
        <v>2022</v>
      </c>
      <c r="C3" s="23"/>
      <c r="D3" s="23"/>
      <c r="E3" s="23"/>
      <c r="F3" s="3"/>
      <c r="G3" s="23">
        <v>2022</v>
      </c>
      <c r="H3" s="23"/>
      <c r="I3" s="23"/>
      <c r="J3" s="23"/>
      <c r="K3" s="3"/>
      <c r="L3" s="23">
        <v>2022</v>
      </c>
      <c r="M3" s="23"/>
      <c r="N3" s="23"/>
      <c r="O3" s="23"/>
      <c r="P3" s="3"/>
      <c r="Q3" s="23">
        <v>2022</v>
      </c>
      <c r="R3" s="23"/>
      <c r="S3" s="23"/>
      <c r="T3" s="23"/>
      <c r="U3" s="3"/>
      <c r="V3" s="23">
        <v>2022</v>
      </c>
      <c r="W3" s="23"/>
      <c r="X3" s="23"/>
      <c r="Y3" s="23"/>
      <c r="Z3" s="3"/>
      <c r="AA3" s="23">
        <v>2022</v>
      </c>
      <c r="AB3" s="23"/>
      <c r="AC3" s="23"/>
      <c r="AD3" s="23"/>
      <c r="AE3" s="3"/>
      <c r="AF3" s="23">
        <v>2022</v>
      </c>
      <c r="AG3" s="23"/>
      <c r="AH3" s="23"/>
      <c r="AI3" s="23"/>
      <c r="AJ3" s="3"/>
      <c r="AK3" s="23">
        <v>2022</v>
      </c>
      <c r="AL3" s="23"/>
      <c r="AM3" s="23"/>
      <c r="AN3" s="23"/>
      <c r="AO3" s="3"/>
      <c r="AP3" s="23">
        <v>2022</v>
      </c>
      <c r="AQ3" s="23"/>
      <c r="AR3" s="23"/>
      <c r="AS3" s="23"/>
      <c r="AT3" s="3"/>
      <c r="AU3" s="23">
        <v>2022</v>
      </c>
      <c r="AV3" s="23"/>
      <c r="AW3" s="23"/>
      <c r="AX3" s="23"/>
      <c r="AY3" s="3"/>
      <c r="AZ3" s="23">
        <v>2022</v>
      </c>
      <c r="BA3" s="23"/>
      <c r="BB3" s="23"/>
      <c r="BC3" s="23"/>
      <c r="BD3" s="3"/>
      <c r="BE3" s="23">
        <v>2022</v>
      </c>
      <c r="BF3" s="23"/>
      <c r="BG3" s="23"/>
      <c r="BH3" s="23"/>
      <c r="BI3" s="3"/>
    </row>
    <row r="4" spans="2:61" ht="15">
      <c r="B4" s="23" t="s">
        <v>6</v>
      </c>
      <c r="C4" s="23"/>
      <c r="D4" s="23"/>
      <c r="E4" s="23"/>
      <c r="F4" s="20"/>
      <c r="G4" s="23" t="s">
        <v>7</v>
      </c>
      <c r="H4" s="23"/>
      <c r="I4" s="23"/>
      <c r="J4" s="23"/>
      <c r="K4" s="20"/>
      <c r="L4" s="23" t="s">
        <v>8</v>
      </c>
      <c r="M4" s="23"/>
      <c r="N4" s="23"/>
      <c r="O4" s="23"/>
      <c r="P4" s="20"/>
      <c r="Q4" s="23" t="s">
        <v>9</v>
      </c>
      <c r="R4" s="23"/>
      <c r="S4" s="23"/>
      <c r="T4" s="23"/>
      <c r="U4" s="20"/>
      <c r="V4" s="23" t="s">
        <v>10</v>
      </c>
      <c r="W4" s="23"/>
      <c r="X4" s="23"/>
      <c r="Y4" s="23"/>
      <c r="Z4" s="20"/>
      <c r="AA4" s="23" t="s">
        <v>11</v>
      </c>
      <c r="AB4" s="23"/>
      <c r="AC4" s="23"/>
      <c r="AD4" s="23"/>
      <c r="AE4" s="20"/>
      <c r="AF4" s="23" t="s">
        <v>12</v>
      </c>
      <c r="AG4" s="23"/>
      <c r="AH4" s="23"/>
      <c r="AI4" s="23"/>
      <c r="AJ4" s="20"/>
      <c r="AK4" s="23" t="s">
        <v>13</v>
      </c>
      <c r="AL4" s="23"/>
      <c r="AM4" s="23"/>
      <c r="AN4" s="23"/>
      <c r="AO4" s="20"/>
      <c r="AP4" s="23" t="s">
        <v>14</v>
      </c>
      <c r="AQ4" s="23"/>
      <c r="AR4" s="23"/>
      <c r="AS4" s="23"/>
      <c r="AT4" s="20"/>
      <c r="AU4" s="23" t="s">
        <v>15</v>
      </c>
      <c r="AV4" s="23"/>
      <c r="AW4" s="23"/>
      <c r="AX4" s="23"/>
      <c r="AY4" s="20"/>
      <c r="AZ4" s="23" t="s">
        <v>16</v>
      </c>
      <c r="BA4" s="23"/>
      <c r="BB4" s="23"/>
      <c r="BC4" s="23"/>
      <c r="BD4" s="20"/>
      <c r="BE4" s="23" t="s">
        <v>17</v>
      </c>
      <c r="BF4" s="23"/>
      <c r="BG4" s="23"/>
      <c r="BH4" s="23"/>
      <c r="BI4" s="20"/>
    </row>
    <row r="5" spans="1:61" ht="15">
      <c r="A5" s="2"/>
      <c r="B5" s="6" t="s">
        <v>18</v>
      </c>
      <c r="C5" s="6" t="s">
        <v>19</v>
      </c>
      <c r="D5" s="6" t="s">
        <v>49</v>
      </c>
      <c r="E5" s="6" t="s">
        <v>50</v>
      </c>
      <c r="F5" s="3"/>
      <c r="G5" s="6" t="s">
        <v>18</v>
      </c>
      <c r="H5" s="6" t="s">
        <v>19</v>
      </c>
      <c r="I5" s="6" t="s">
        <v>49</v>
      </c>
      <c r="J5" s="6" t="s">
        <v>50</v>
      </c>
      <c r="K5" s="3"/>
      <c r="L5" s="6" t="s">
        <v>18</v>
      </c>
      <c r="M5" s="6" t="s">
        <v>19</v>
      </c>
      <c r="N5" s="6" t="s">
        <v>49</v>
      </c>
      <c r="O5" s="6" t="s">
        <v>50</v>
      </c>
      <c r="P5" s="3"/>
      <c r="Q5" s="6" t="s">
        <v>18</v>
      </c>
      <c r="R5" s="6" t="s">
        <v>19</v>
      </c>
      <c r="S5" s="6" t="s">
        <v>49</v>
      </c>
      <c r="T5" s="6" t="s">
        <v>50</v>
      </c>
      <c r="U5" s="3"/>
      <c r="V5" s="6" t="s">
        <v>18</v>
      </c>
      <c r="W5" s="6" t="s">
        <v>19</v>
      </c>
      <c r="X5" s="6" t="s">
        <v>49</v>
      </c>
      <c r="Y5" s="6" t="s">
        <v>50</v>
      </c>
      <c r="Z5" s="3"/>
      <c r="AA5" s="6" t="s">
        <v>18</v>
      </c>
      <c r="AB5" s="6" t="s">
        <v>19</v>
      </c>
      <c r="AC5" s="6" t="s">
        <v>49</v>
      </c>
      <c r="AD5" s="6" t="s">
        <v>50</v>
      </c>
      <c r="AE5" s="3"/>
      <c r="AF5" s="6" t="s">
        <v>18</v>
      </c>
      <c r="AG5" s="6" t="s">
        <v>19</v>
      </c>
      <c r="AH5" s="6" t="s">
        <v>49</v>
      </c>
      <c r="AI5" s="6" t="s">
        <v>50</v>
      </c>
      <c r="AJ5" s="3"/>
      <c r="AK5" s="6" t="s">
        <v>18</v>
      </c>
      <c r="AL5" s="6" t="s">
        <v>19</v>
      </c>
      <c r="AM5" s="6" t="s">
        <v>49</v>
      </c>
      <c r="AN5" s="6" t="s">
        <v>50</v>
      </c>
      <c r="AO5" s="3"/>
      <c r="AP5" s="6" t="s">
        <v>18</v>
      </c>
      <c r="AQ5" s="6" t="s">
        <v>19</v>
      </c>
      <c r="AR5" s="6" t="s">
        <v>49</v>
      </c>
      <c r="AS5" s="6" t="s">
        <v>50</v>
      </c>
      <c r="AT5" s="3"/>
      <c r="AU5" s="6" t="s">
        <v>18</v>
      </c>
      <c r="AV5" s="6" t="s">
        <v>19</v>
      </c>
      <c r="AW5" s="6" t="s">
        <v>49</v>
      </c>
      <c r="AX5" s="6" t="s">
        <v>50</v>
      </c>
      <c r="AY5" s="3"/>
      <c r="AZ5" s="6" t="s">
        <v>18</v>
      </c>
      <c r="BA5" s="6" t="s">
        <v>19</v>
      </c>
      <c r="BB5" s="6" t="s">
        <v>49</v>
      </c>
      <c r="BC5" s="6" t="s">
        <v>50</v>
      </c>
      <c r="BD5" s="3"/>
      <c r="BE5" s="6" t="s">
        <v>18</v>
      </c>
      <c r="BF5" s="6" t="s">
        <v>19</v>
      </c>
      <c r="BG5" s="6" t="s">
        <v>49</v>
      </c>
      <c r="BH5" s="6" t="s">
        <v>50</v>
      </c>
      <c r="BI5" s="3"/>
    </row>
    <row r="6" ht="15">
      <c r="A6" s="2" t="s">
        <v>38</v>
      </c>
    </row>
    <row r="7" spans="1:61" ht="15">
      <c r="A7" s="4" t="s">
        <v>39</v>
      </c>
      <c r="B7" s="8">
        <f>SUMIFS(tblTransactions[Amount],tblTransactions[Category],'Monthly Budget'!$A7,tblTransactions[Month],'Monthly Budget'!B$4,tblTransactions[Year],'Monthly Budget'!B$3)</f>
        <v>8000</v>
      </c>
      <c r="C7" s="25">
        <v>8000</v>
      </c>
      <c r="D7" s="8">
        <f>B7-C7</f>
        <v>0</v>
      </c>
      <c r="E7" s="11">
        <f>(C7-B7)/1</f>
        <v>0</v>
      </c>
      <c r="G7" s="8">
        <f>SUMIFS(tblTransactions[Amount],tblTransactions[Category],'Monthly Budget'!$A7,tblTransactions[Month],'Monthly Budget'!G$4,tblTransactions[Year],'Monthly Budget'!G$3)</f>
        <v>8000</v>
      </c>
      <c r="H7" s="17">
        <v>8000</v>
      </c>
      <c r="I7" s="8">
        <f>G7-H7</f>
        <v>0</v>
      </c>
      <c r="J7" s="11">
        <f>(H7-G7)/1</f>
        <v>0</v>
      </c>
      <c r="K7" s="16"/>
      <c r="L7" s="8">
        <f>SUMIFS(tblTransactions[Amount],tblTransactions[Category],'Monthly Budget'!$A7,tblTransactions[Month],'Monthly Budget'!L$4,tblTransactions[Year],'Monthly Budget'!L$3)</f>
        <v>8000</v>
      </c>
      <c r="M7" s="17">
        <v>8000</v>
      </c>
      <c r="N7" s="8">
        <f>L7-M7</f>
        <v>0</v>
      </c>
      <c r="O7" s="11">
        <f>(M7-L7)/1</f>
        <v>0</v>
      </c>
      <c r="P7" s="16"/>
      <c r="Q7" s="8">
        <f>SUMIFS(tblTransactions[Amount],tblTransactions[Category],'Monthly Budget'!$A7,tblTransactions[Month],'Monthly Budget'!Q$4,tblTransactions[Year],'Monthly Budget'!Q$3)</f>
        <v>0</v>
      </c>
      <c r="R7" s="17">
        <v>8000</v>
      </c>
      <c r="S7" s="8">
        <f>Q7-R7</f>
        <v>-8000</v>
      </c>
      <c r="T7" s="11">
        <f>(R7-Q7)/1</f>
        <v>8000</v>
      </c>
      <c r="U7" s="16"/>
      <c r="V7" s="8">
        <f>SUMIFS(tblTransactions[Amount],tblTransactions[Category],'Monthly Budget'!$A7,tblTransactions[Month],'Monthly Budget'!V$4,tblTransactions[Year],'Monthly Budget'!V$3)</f>
        <v>0</v>
      </c>
      <c r="W7" s="17">
        <v>8000</v>
      </c>
      <c r="X7" s="8">
        <f>V7-W7</f>
        <v>-8000</v>
      </c>
      <c r="Y7" s="11">
        <f>(W7-V7)/1</f>
        <v>8000</v>
      </c>
      <c r="Z7" s="16"/>
      <c r="AA7" s="8">
        <f>SUMIFS(tblTransactions[Amount],tblTransactions[Category],'Monthly Budget'!$A7,tblTransactions[Month],'Monthly Budget'!AA$4,tblTransactions[Year],'Monthly Budget'!AA$3)</f>
        <v>0</v>
      </c>
      <c r="AB7" s="17">
        <v>8000</v>
      </c>
      <c r="AC7" s="8">
        <f>AA7-AB7</f>
        <v>-8000</v>
      </c>
      <c r="AD7" s="11">
        <f>(AB7-AA7)/1</f>
        <v>8000</v>
      </c>
      <c r="AE7" s="16"/>
      <c r="AF7" s="8">
        <f>SUMIFS(tblTransactions[Amount],tblTransactions[Category],'Monthly Budget'!$A7,tblTransactions[Month],'Monthly Budget'!AF$4,tblTransactions[Year],'Monthly Budget'!AF$3)</f>
        <v>0</v>
      </c>
      <c r="AG7" s="17">
        <v>8000</v>
      </c>
      <c r="AH7" s="8">
        <f>AF7-AG7</f>
        <v>-8000</v>
      </c>
      <c r="AI7" s="11">
        <f>(AG7-AF7)/1</f>
        <v>8000</v>
      </c>
      <c r="AJ7" s="16"/>
      <c r="AK7" s="8">
        <f>SUMIFS(tblTransactions[Amount],tblTransactions[Category],'Monthly Budget'!$A7,tblTransactions[Month],'Monthly Budget'!AK$4,tblTransactions[Year],'Monthly Budget'!AK$3)</f>
        <v>0</v>
      </c>
      <c r="AL7" s="17">
        <v>8000</v>
      </c>
      <c r="AM7" s="8">
        <f>AK7-AL7</f>
        <v>-8000</v>
      </c>
      <c r="AN7" s="11">
        <f>(AL7-AK7)/1</f>
        <v>8000</v>
      </c>
      <c r="AO7" s="16"/>
      <c r="AP7" s="8">
        <f>SUMIFS(tblTransactions[Amount],tblTransactions[Category],'Monthly Budget'!$A7,tblTransactions[Month],'Monthly Budget'!AP$4,tblTransactions[Year],'Monthly Budget'!AP$3)</f>
        <v>0</v>
      </c>
      <c r="AQ7" s="17">
        <v>8000</v>
      </c>
      <c r="AR7" s="8">
        <f>AP7-AQ7</f>
        <v>-8000</v>
      </c>
      <c r="AS7" s="11">
        <f>(AQ7-AP7)/1</f>
        <v>8000</v>
      </c>
      <c r="AT7" s="16"/>
      <c r="AU7" s="8">
        <f>SUMIFS(tblTransactions[Amount],tblTransactions[Category],'Monthly Budget'!$A7,tblTransactions[Month],'Monthly Budget'!AU$4,tblTransactions[Year],'Monthly Budget'!AU$3)</f>
        <v>0</v>
      </c>
      <c r="AV7" s="17">
        <v>8000</v>
      </c>
      <c r="AW7" s="8">
        <f>AU7-AV7</f>
        <v>-8000</v>
      </c>
      <c r="AX7" s="11">
        <f>(AV7-AU7)/1</f>
        <v>8000</v>
      </c>
      <c r="AY7" s="16"/>
      <c r="AZ7" s="8">
        <f>SUMIFS(tblTransactions[Amount],tblTransactions[Category],'Monthly Budget'!$A7,tblTransactions[Month],'Monthly Budget'!AZ$4,tblTransactions[Year],'Monthly Budget'!AZ$3)</f>
        <v>0</v>
      </c>
      <c r="BA7" s="17">
        <v>8000</v>
      </c>
      <c r="BB7" s="8">
        <f>AZ7-BA7</f>
        <v>-8000</v>
      </c>
      <c r="BC7" s="11">
        <f>(BA7-AZ7)/1</f>
        <v>8000</v>
      </c>
      <c r="BD7" s="16"/>
      <c r="BE7" s="8">
        <f>SUMIFS(tblTransactions[Amount],tblTransactions[Category],'Monthly Budget'!$A7,tblTransactions[Month],'Monthly Budget'!BE$4,tblTransactions[Year],'Monthly Budget'!BE$3)</f>
        <v>0</v>
      </c>
      <c r="BF7" s="17">
        <v>8000</v>
      </c>
      <c r="BG7" s="8">
        <f>BE7-BF7</f>
        <v>-8000</v>
      </c>
      <c r="BH7" s="11">
        <f>(BF7-BE7)/1</f>
        <v>8000</v>
      </c>
      <c r="BI7" s="16"/>
    </row>
    <row r="8" spans="1:61" ht="15">
      <c r="A8" s="4" t="s">
        <v>44</v>
      </c>
      <c r="B8" s="8">
        <f ca="1">SUMIFS(tblTransactions[Amount],tblTransactions[Category],'Monthly Budget'!$A8,tblTransactions[Month],'Monthly Budget'!B$4,tblTransactions[Year],'Monthly Budget'!B$3)</f>
        <v>1200</v>
      </c>
      <c r="C8" s="26">
        <v>1000</v>
      </c>
      <c r="D8" s="8">
        <f ca="1">B8-C8</f>
        <v>200</v>
      </c>
      <c r="E8" s="11">
        <f ca="1">(B8/C8)-1</f>
        <v>0.19999999999999996</v>
      </c>
      <c r="G8" s="8">
        <f ca="1">SUMIFS(tblTransactions[Amount],tblTransactions[Category],'Monthly Budget'!$A8,tblTransactions[Month],'Monthly Budget'!G$4,tblTransactions[Year],'Monthly Budget'!G$3)</f>
        <v>0</v>
      </c>
      <c r="H8" s="18">
        <v>1000</v>
      </c>
      <c r="I8" s="8">
        <f ca="1">G8-H8</f>
        <v>-1000</v>
      </c>
      <c r="J8" s="11">
        <f ca="1">(G8/H8)-1</f>
        <v>-1</v>
      </c>
      <c r="K8" s="16"/>
      <c r="L8" s="8">
        <f ca="1">SUMIFS(tblTransactions[Amount],tblTransactions[Category],'Monthly Budget'!$A8,tblTransactions[Month],'Monthly Budget'!L$4,tblTransactions[Year],'Monthly Budget'!L$3)</f>
        <v>1118</v>
      </c>
      <c r="M8" s="18">
        <v>1000</v>
      </c>
      <c r="N8" s="8">
        <f ca="1">L8-M8</f>
        <v>118</v>
      </c>
      <c r="O8" s="11">
        <f ca="1">(L8/M8)-1</f>
        <v>0.1180000000000001</v>
      </c>
      <c r="P8" s="16"/>
      <c r="Q8" s="8">
        <f ca="1">SUMIFS(tblTransactions[Amount],tblTransactions[Category],'Monthly Budget'!$A8,tblTransactions[Month],'Monthly Budget'!Q$4,tblTransactions[Year],'Monthly Budget'!Q$3)</f>
        <v>0</v>
      </c>
      <c r="R8" s="18">
        <v>1000</v>
      </c>
      <c r="S8" s="8">
        <f ca="1">Q8-R8</f>
        <v>-1000</v>
      </c>
      <c r="T8" s="11">
        <f ca="1">(Q8/R8)-1</f>
        <v>-1</v>
      </c>
      <c r="U8" s="16"/>
      <c r="V8" s="8">
        <f ca="1">SUMIFS(tblTransactions[Amount],tblTransactions[Category],'Monthly Budget'!$A8,tblTransactions[Month],'Monthly Budget'!V$4,tblTransactions[Year],'Monthly Budget'!V$3)</f>
        <v>0</v>
      </c>
      <c r="W8" s="18">
        <v>1000</v>
      </c>
      <c r="X8" s="8">
        <f ca="1">V8-W8</f>
        <v>-1000</v>
      </c>
      <c r="Y8" s="11">
        <f ca="1">(V8/W8)-1</f>
        <v>-1</v>
      </c>
      <c r="Z8" s="16"/>
      <c r="AA8" s="8">
        <f ca="1">SUMIFS(tblTransactions[Amount],tblTransactions[Category],'Monthly Budget'!$A8,tblTransactions[Month],'Monthly Budget'!AA$4,tblTransactions[Year],'Monthly Budget'!AA$3)</f>
        <v>0</v>
      </c>
      <c r="AB8" s="18">
        <v>1000</v>
      </c>
      <c r="AC8" s="8">
        <f ca="1">AA8-AB8</f>
        <v>-1000</v>
      </c>
      <c r="AD8" s="11">
        <f ca="1">(AA8/AB8)-1</f>
        <v>-1</v>
      </c>
      <c r="AE8" s="16"/>
      <c r="AF8" s="8">
        <f ca="1">SUMIFS(tblTransactions[Amount],tblTransactions[Category],'Monthly Budget'!$A8,tblTransactions[Month],'Monthly Budget'!AF$4,tblTransactions[Year],'Monthly Budget'!AF$3)</f>
        <v>0</v>
      </c>
      <c r="AG8" s="18">
        <v>1000</v>
      </c>
      <c r="AH8" s="8">
        <f ca="1">AF8-AG8</f>
        <v>-1000</v>
      </c>
      <c r="AI8" s="11">
        <f ca="1">(AF8/AG8)-1</f>
        <v>-1</v>
      </c>
      <c r="AJ8" s="16"/>
      <c r="AK8" s="8">
        <f ca="1">SUMIFS(tblTransactions[Amount],tblTransactions[Category],'Monthly Budget'!$A8,tblTransactions[Month],'Monthly Budget'!AK$4,tblTransactions[Year],'Monthly Budget'!AK$3)</f>
        <v>0</v>
      </c>
      <c r="AL8" s="18">
        <v>1000</v>
      </c>
      <c r="AM8" s="8">
        <f ca="1">AK8-AL8</f>
        <v>-1000</v>
      </c>
      <c r="AN8" s="11">
        <f ca="1">(AK8/AL8)-1</f>
        <v>-1</v>
      </c>
      <c r="AO8" s="16"/>
      <c r="AP8" s="8">
        <f ca="1">SUMIFS(tblTransactions[Amount],tblTransactions[Category],'Monthly Budget'!$A8,tblTransactions[Month],'Monthly Budget'!AP$4,tblTransactions[Year],'Monthly Budget'!AP$3)</f>
        <v>0</v>
      </c>
      <c r="AQ8" s="18">
        <v>1000</v>
      </c>
      <c r="AR8" s="8">
        <f ca="1">AP8-AQ8</f>
        <v>-1000</v>
      </c>
      <c r="AS8" s="11">
        <f ca="1">(AP8/AQ8)-1</f>
        <v>-1</v>
      </c>
      <c r="AT8" s="16"/>
      <c r="AU8" s="8">
        <f ca="1">SUMIFS(tblTransactions[Amount],tblTransactions[Category],'Monthly Budget'!$A8,tblTransactions[Month],'Monthly Budget'!AU$4,tblTransactions[Year],'Monthly Budget'!AU$3)</f>
        <v>0</v>
      </c>
      <c r="AV8" s="18">
        <v>1000</v>
      </c>
      <c r="AW8" s="8">
        <f ca="1">AU8-AV8</f>
        <v>-1000</v>
      </c>
      <c r="AX8" s="11">
        <f ca="1">(AU8/AV8)-1</f>
        <v>-1</v>
      </c>
      <c r="AY8" s="16"/>
      <c r="AZ8" s="8">
        <f ca="1">SUMIFS(tblTransactions[Amount],tblTransactions[Category],'Monthly Budget'!$A8,tblTransactions[Month],'Monthly Budget'!AZ$4,tblTransactions[Year],'Monthly Budget'!AZ$3)</f>
        <v>0</v>
      </c>
      <c r="BA8" s="18">
        <v>1000</v>
      </c>
      <c r="BB8" s="8">
        <f ca="1">AZ8-BA8</f>
        <v>-1000</v>
      </c>
      <c r="BC8" s="11">
        <f ca="1">(AZ8/BA8)-1</f>
        <v>-1</v>
      </c>
      <c r="BD8" s="16"/>
      <c r="BE8" s="8">
        <f ca="1">SUMIFS(tblTransactions[Amount],tblTransactions[Category],'Monthly Budget'!$A8,tblTransactions[Month],'Monthly Budget'!BE$4,tblTransactions[Year],'Monthly Budget'!BE$3)</f>
        <v>0</v>
      </c>
      <c r="BF8" s="18">
        <v>1000</v>
      </c>
      <c r="BG8" s="8">
        <f ca="1">BE8-BF8</f>
        <v>-1000</v>
      </c>
      <c r="BH8" s="11">
        <f ca="1">(BE8/BF8)-1</f>
        <v>-1</v>
      </c>
      <c r="BI8" s="16"/>
    </row>
    <row r="9" spans="1:61" ht="15">
      <c r="A9" s="2" t="s">
        <v>40</v>
      </c>
      <c r="B9" s="13">
        <f ca="1">SUM(B7:B8)</f>
        <v>9200</v>
      </c>
      <c r="C9" s="13">
        <f>SUM(C7:C8)</f>
        <v>9000</v>
      </c>
      <c r="D9" s="13">
        <f ca="1">SUM(D7:D8)</f>
        <v>200</v>
      </c>
      <c r="E9" s="15">
        <f ca="1">(B9/C9)-1</f>
        <v>0.022222222222222143</v>
      </c>
      <c r="G9" s="13">
        <f ca="1">SUM(G7:G8)</f>
        <v>8000</v>
      </c>
      <c r="H9" s="13">
        <f>SUM(H7:H8)</f>
        <v>9000</v>
      </c>
      <c r="I9" s="13">
        <f ca="1">SUM(I7:I8)</f>
        <v>-1000</v>
      </c>
      <c r="J9" s="15">
        <f ca="1">(G9/H9)-1</f>
        <v>-0.11111111111111116</v>
      </c>
      <c r="K9" s="9"/>
      <c r="L9" s="13">
        <f ca="1">SUM(L7:L8)</f>
        <v>9118</v>
      </c>
      <c r="M9" s="13">
        <f>SUM(M7:M8)</f>
        <v>9000</v>
      </c>
      <c r="N9" s="13">
        <f ca="1">SUM(N7:N8)</f>
        <v>118</v>
      </c>
      <c r="O9" s="15">
        <f ca="1">(L9/M9)-1</f>
        <v>0.013111111111111073</v>
      </c>
      <c r="P9" s="9"/>
      <c r="Q9" s="13">
        <f ca="1">SUM(Q7:Q8)</f>
        <v>0</v>
      </c>
      <c r="R9" s="13">
        <f>SUM(R7:R8)</f>
        <v>9000</v>
      </c>
      <c r="S9" s="13">
        <f ca="1">SUM(S7:S8)</f>
        <v>-9000</v>
      </c>
      <c r="T9" s="15">
        <f ca="1">(Q9/R9)-1</f>
        <v>-1</v>
      </c>
      <c r="U9" s="9"/>
      <c r="V9" s="13">
        <f ca="1">SUM(V7:V8)</f>
        <v>0</v>
      </c>
      <c r="W9" s="13">
        <f>SUM(W7:W8)</f>
        <v>9000</v>
      </c>
      <c r="X9" s="13">
        <f ca="1">SUM(X7:X8)</f>
        <v>-9000</v>
      </c>
      <c r="Y9" s="15">
        <f ca="1">(V9/W9)-1</f>
        <v>-1</v>
      </c>
      <c r="Z9" s="9"/>
      <c r="AA9" s="13">
        <f ca="1">SUM(AA7:AA8)</f>
        <v>0</v>
      </c>
      <c r="AB9" s="13">
        <f>SUM(AB7:AB8)</f>
        <v>9000</v>
      </c>
      <c r="AC9" s="13">
        <f ca="1">SUM(AC7:AC8)</f>
        <v>-9000</v>
      </c>
      <c r="AD9" s="15">
        <f ca="1">(AA9/AB9)-1</f>
        <v>-1</v>
      </c>
      <c r="AE9" s="9"/>
      <c r="AF9" s="13">
        <f ca="1">SUM(AF7:AF8)</f>
        <v>0</v>
      </c>
      <c r="AG9" s="13">
        <f>SUM(AG7:AG8)</f>
        <v>9000</v>
      </c>
      <c r="AH9" s="13">
        <f ca="1">SUM(AH7:AH8)</f>
        <v>-9000</v>
      </c>
      <c r="AI9" s="15">
        <f ca="1">(AF9/AG9)-1</f>
        <v>-1</v>
      </c>
      <c r="AJ9" s="9"/>
      <c r="AK9" s="13">
        <f ca="1">SUM(AK7:AK8)</f>
        <v>0</v>
      </c>
      <c r="AL9" s="13">
        <f>SUM(AL7:AL8)</f>
        <v>9000</v>
      </c>
      <c r="AM9" s="13">
        <f ca="1">SUM(AM7:AM8)</f>
        <v>-9000</v>
      </c>
      <c r="AN9" s="15">
        <f ca="1">(AK9/AL9)-1</f>
        <v>-1</v>
      </c>
      <c r="AO9" s="9"/>
      <c r="AP9" s="13">
        <f ca="1">SUM(AP7:AP8)</f>
        <v>0</v>
      </c>
      <c r="AQ9" s="13">
        <f>SUM(AQ7:AQ8)</f>
        <v>9000</v>
      </c>
      <c r="AR9" s="13">
        <f ca="1">SUM(AR7:AR8)</f>
        <v>-9000</v>
      </c>
      <c r="AS9" s="15">
        <f ca="1">(AP9/AQ9)-1</f>
        <v>-1</v>
      </c>
      <c r="AT9" s="9"/>
      <c r="AU9" s="13">
        <f ca="1">SUM(AU7:AU8)</f>
        <v>0</v>
      </c>
      <c r="AV9" s="13">
        <f>SUM(AV7:AV8)</f>
        <v>9000</v>
      </c>
      <c r="AW9" s="13">
        <f ca="1">SUM(AW7:AW8)</f>
        <v>-9000</v>
      </c>
      <c r="AX9" s="15">
        <f ca="1">(AU9/AV9)-1</f>
        <v>-1</v>
      </c>
      <c r="AY9" s="9"/>
      <c r="AZ9" s="13">
        <f ca="1">SUM(AZ7:AZ8)</f>
        <v>0</v>
      </c>
      <c r="BA9" s="13">
        <f>SUM(BA7:BA8)</f>
        <v>9000</v>
      </c>
      <c r="BB9" s="13">
        <f ca="1">SUM(BB7:BB8)</f>
        <v>-9000</v>
      </c>
      <c r="BC9" s="15">
        <f ca="1">(AZ9/BA9)-1</f>
        <v>-1</v>
      </c>
      <c r="BD9" s="9"/>
      <c r="BE9" s="13">
        <f ca="1">SUM(BE7:BE8)</f>
        <v>0</v>
      </c>
      <c r="BF9" s="13">
        <f>SUM(BF7:BF8)</f>
        <v>9000</v>
      </c>
      <c r="BG9" s="13">
        <f ca="1">SUM(BG7:BG8)</f>
        <v>-9000</v>
      </c>
      <c r="BH9" s="15">
        <f ca="1">(BE9/BF9)-1</f>
        <v>-1</v>
      </c>
      <c r="BI9" s="9"/>
    </row>
    <row r="11" ht="15">
      <c r="A11" s="2" t="s">
        <v>41</v>
      </c>
    </row>
    <row r="12" spans="1:61" ht="15">
      <c r="A12" s="4" t="s">
        <v>45</v>
      </c>
      <c r="B12" s="8">
        <f>SUMIFS(tblTransactions[Amount],tblTransactions[Category],'Monthly Budget'!$A12,tblTransactions[Month],'Monthly Budget'!B$4,tblTransactions[Year],'Monthly Budget'!B$3)</f>
        <v>4000</v>
      </c>
      <c r="C12" s="27">
        <v>4000</v>
      </c>
      <c r="D12" s="8">
        <f>C12-B12</f>
        <v>0</v>
      </c>
      <c r="E12" s="11">
        <f>(C12/B12)-1</f>
        <v>0</v>
      </c>
      <c r="G12" s="8">
        <f>SUMIFS(tblTransactions[Amount],tblTransactions[Category],'Monthly Budget'!$A12,tblTransactions[Month],'Monthly Budget'!G$4,tblTransactions[Year],'Monthly Budget'!G$3)</f>
        <v>4000</v>
      </c>
      <c r="H12" s="19">
        <v>4000</v>
      </c>
      <c r="I12" s="8">
        <f>H12-G12</f>
        <v>0</v>
      </c>
      <c r="J12" s="11">
        <f>(H12/G12)-1</f>
        <v>0</v>
      </c>
      <c r="K12" s="16"/>
      <c r="L12" s="8">
        <f>SUMIFS(tblTransactions[Amount],tblTransactions[Category],'Monthly Budget'!$A12,tblTransactions[Month],'Monthly Budget'!L$4,tblTransactions[Year],'Monthly Budget'!L$3)</f>
        <v>4000</v>
      </c>
      <c r="M12" s="19">
        <v>4000</v>
      </c>
      <c r="N12" s="8">
        <f>M12-L12</f>
        <v>0</v>
      </c>
      <c r="O12" s="11">
        <f>(M12/L12)-1</f>
        <v>0</v>
      </c>
      <c r="P12" s="16"/>
      <c r="Q12" s="8">
        <f>SUMIFS(tblTransactions[Amount],tblTransactions[Category],'Monthly Budget'!$A12,tblTransactions[Month],'Monthly Budget'!Q$4,tblTransactions[Year],'Monthly Budget'!Q$3)</f>
        <v>0</v>
      </c>
      <c r="R12" s="19">
        <v>4000</v>
      </c>
      <c r="S12" s="8">
        <f>R12-Q12</f>
        <v>4000</v>
      </c>
      <c r="T12" s="11" t="e">
        <f>(R12/Q12)-1</f>
        <v>#DIV/0!</v>
      </c>
      <c r="U12" s="16"/>
      <c r="V12" s="8">
        <f>SUMIFS(tblTransactions[Amount],tblTransactions[Category],'Monthly Budget'!$A12,tblTransactions[Month],'Monthly Budget'!V$4,tblTransactions[Year],'Monthly Budget'!V$3)</f>
        <v>0</v>
      </c>
      <c r="W12" s="19">
        <v>4000</v>
      </c>
      <c r="X12" s="8">
        <f>W12-V12</f>
        <v>4000</v>
      </c>
      <c r="Y12" s="11" t="e">
        <f>(W12/V12)-1</f>
        <v>#DIV/0!</v>
      </c>
      <c r="Z12" s="16"/>
      <c r="AA12" s="8">
        <f>SUMIFS(tblTransactions[Amount],tblTransactions[Category],'Monthly Budget'!$A12,tblTransactions[Month],'Monthly Budget'!AA$4,tblTransactions[Year],'Monthly Budget'!AA$3)</f>
        <v>0</v>
      </c>
      <c r="AB12" s="19">
        <v>4000</v>
      </c>
      <c r="AC12" s="8">
        <f>AB12-AA12</f>
        <v>4000</v>
      </c>
      <c r="AD12" s="11" t="e">
        <f>(AB12/AA12)-1</f>
        <v>#DIV/0!</v>
      </c>
      <c r="AE12" s="16"/>
      <c r="AF12" s="8">
        <f>SUMIFS(tblTransactions[Amount],tblTransactions[Category],'Monthly Budget'!$A12,tblTransactions[Month],'Monthly Budget'!AF$4,tblTransactions[Year],'Monthly Budget'!AF$3)</f>
        <v>0</v>
      </c>
      <c r="AG12" s="19">
        <v>4000</v>
      </c>
      <c r="AH12" s="8">
        <f>AG12-AF12</f>
        <v>4000</v>
      </c>
      <c r="AI12" s="11" t="e">
        <f>(AG12/AF12)-1</f>
        <v>#DIV/0!</v>
      </c>
      <c r="AJ12" s="16"/>
      <c r="AK12" s="8">
        <f>SUMIFS(tblTransactions[Amount],tblTransactions[Category],'Monthly Budget'!$A12,tblTransactions[Month],'Monthly Budget'!AK$4,tblTransactions[Year],'Monthly Budget'!AK$3)</f>
        <v>0</v>
      </c>
      <c r="AL12" s="19">
        <v>4000</v>
      </c>
      <c r="AM12" s="8">
        <f>AL12-AK12</f>
        <v>4000</v>
      </c>
      <c r="AN12" s="11" t="e">
        <f>(AL12/AK12)-1</f>
        <v>#DIV/0!</v>
      </c>
      <c r="AO12" s="16"/>
      <c r="AP12" s="8">
        <f>SUMIFS(tblTransactions[Amount],tblTransactions[Category],'Monthly Budget'!$A12,tblTransactions[Month],'Monthly Budget'!AP$4,tblTransactions[Year],'Monthly Budget'!AP$3)</f>
        <v>0</v>
      </c>
      <c r="AQ12" s="19">
        <v>4000</v>
      </c>
      <c r="AR12" s="8">
        <f>AQ12-AP12</f>
        <v>4000</v>
      </c>
      <c r="AS12" s="11" t="e">
        <f>(AQ12/AP12)-1</f>
        <v>#DIV/0!</v>
      </c>
      <c r="AT12" s="16"/>
      <c r="AU12" s="8">
        <f>SUMIFS(tblTransactions[Amount],tblTransactions[Category],'Monthly Budget'!$A12,tblTransactions[Month],'Monthly Budget'!AU$4,tblTransactions[Year],'Monthly Budget'!AU$3)</f>
        <v>0</v>
      </c>
      <c r="AV12" s="19">
        <v>4000</v>
      </c>
      <c r="AW12" s="8">
        <f>AV12-AU12</f>
        <v>4000</v>
      </c>
      <c r="AX12" s="11" t="e">
        <f>(AV12/AU12)-1</f>
        <v>#DIV/0!</v>
      </c>
      <c r="AY12" s="16"/>
      <c r="AZ12" s="8">
        <f>SUMIFS(tblTransactions[Amount],tblTransactions[Category],'Monthly Budget'!$A12,tblTransactions[Month],'Monthly Budget'!AZ$4,tblTransactions[Year],'Monthly Budget'!AZ$3)</f>
        <v>0</v>
      </c>
      <c r="BA12" s="19">
        <v>4000</v>
      </c>
      <c r="BB12" s="8">
        <f>BA12-AZ12</f>
        <v>4000</v>
      </c>
      <c r="BC12" s="11" t="e">
        <f>(BA12/AZ12)-1</f>
        <v>#DIV/0!</v>
      </c>
      <c r="BD12" s="16"/>
      <c r="BE12" s="8">
        <f>SUMIFS(tblTransactions[Amount],tblTransactions[Category],'Monthly Budget'!$A12,tblTransactions[Month],'Monthly Budget'!BE$4,tblTransactions[Year],'Monthly Budget'!BE$3)</f>
        <v>0</v>
      </c>
      <c r="BF12" s="19">
        <v>4000</v>
      </c>
      <c r="BG12" s="8">
        <f>BF12-BE12</f>
        <v>4000</v>
      </c>
      <c r="BH12" s="11" t="e">
        <f>(BF12/BE12)-1</f>
        <v>#DIV/0!</v>
      </c>
      <c r="BI12" s="16"/>
    </row>
    <row r="13" spans="1:61" ht="15">
      <c r="A13" s="4" t="s">
        <v>27</v>
      </c>
      <c r="B13" s="8">
        <f>SUMIFS(tblTransactions[Amount],tblTransactions[Category],'Monthly Budget'!$A13,tblTransactions[Month],'Monthly Budget'!B$4,tblTransactions[Year],'Monthly Budget'!B$3)</f>
        <v>87</v>
      </c>
      <c r="C13" s="27">
        <v>87</v>
      </c>
      <c r="D13" s="8">
        <f aca="true" t="shared" si="0" ref="D13:D30">C13-B13</f>
        <v>0</v>
      </c>
      <c r="E13" s="11">
        <f aca="true" t="shared" si="1" ref="E13:E30">(C13/B13)-1</f>
        <v>0</v>
      </c>
      <c r="G13" s="8">
        <f>SUMIFS(tblTransactions[Amount],tblTransactions[Category],'Monthly Budget'!$A13,tblTransactions[Month],'Monthly Budget'!G$4,tblTransactions[Year],'Monthly Budget'!G$3)</f>
        <v>87</v>
      </c>
      <c r="H13" s="19">
        <v>87</v>
      </c>
      <c r="I13" s="8">
        <f aca="true" t="shared" si="2" ref="I13:I30">H13-G13</f>
        <v>0</v>
      </c>
      <c r="J13" s="11">
        <f aca="true" t="shared" si="3" ref="J13:J30">(H13/G13)-1</f>
        <v>0</v>
      </c>
      <c r="K13" s="16"/>
      <c r="L13" s="8">
        <f>SUMIFS(tblTransactions[Amount],tblTransactions[Category],'Monthly Budget'!$A13,tblTransactions[Month],'Monthly Budget'!L$4,tblTransactions[Year],'Monthly Budget'!L$3)</f>
        <v>87</v>
      </c>
      <c r="M13" s="19">
        <v>87</v>
      </c>
      <c r="N13" s="8">
        <f aca="true" t="shared" si="4" ref="N13:N30">M13-L13</f>
        <v>0</v>
      </c>
      <c r="O13" s="11">
        <f aca="true" t="shared" si="5" ref="O13:O30">(M13/L13)-1</f>
        <v>0</v>
      </c>
      <c r="P13" s="16"/>
      <c r="Q13" s="8">
        <f>SUMIFS(tblTransactions[Amount],tblTransactions[Category],'Monthly Budget'!$A13,tblTransactions[Month],'Monthly Budget'!Q$4,tblTransactions[Year],'Monthly Budget'!Q$3)</f>
        <v>0</v>
      </c>
      <c r="R13" s="19">
        <v>87</v>
      </c>
      <c r="S13" s="8">
        <f aca="true" t="shared" si="6" ref="S13:S30">R13-Q13</f>
        <v>87</v>
      </c>
      <c r="T13" s="11" t="e">
        <f aca="true" t="shared" si="7" ref="T13:T30">(R13/Q13)-1</f>
        <v>#DIV/0!</v>
      </c>
      <c r="U13" s="16"/>
      <c r="V13" s="8">
        <f>SUMIFS(tblTransactions[Amount],tblTransactions[Category],'Monthly Budget'!$A13,tblTransactions[Month],'Monthly Budget'!V$4,tblTransactions[Year],'Monthly Budget'!V$3)</f>
        <v>0</v>
      </c>
      <c r="W13" s="19">
        <v>87</v>
      </c>
      <c r="X13" s="8">
        <f aca="true" t="shared" si="8" ref="X13:X30">W13-V13</f>
        <v>87</v>
      </c>
      <c r="Y13" s="11" t="e">
        <f aca="true" t="shared" si="9" ref="Y13:Y30">(W13/V13)-1</f>
        <v>#DIV/0!</v>
      </c>
      <c r="Z13" s="16"/>
      <c r="AA13" s="8">
        <f>SUMIFS(tblTransactions[Amount],tblTransactions[Category],'Monthly Budget'!$A13,tblTransactions[Month],'Monthly Budget'!AA$4,tblTransactions[Year],'Monthly Budget'!AA$3)</f>
        <v>0</v>
      </c>
      <c r="AB13" s="19">
        <v>87</v>
      </c>
      <c r="AC13" s="8">
        <f aca="true" t="shared" si="10" ref="AC13:AC30">AB13-AA13</f>
        <v>87</v>
      </c>
      <c r="AD13" s="11" t="e">
        <f aca="true" t="shared" si="11" ref="AD13:AD30">(AB13/AA13)-1</f>
        <v>#DIV/0!</v>
      </c>
      <c r="AE13" s="16"/>
      <c r="AF13" s="8">
        <f>SUMIFS(tblTransactions[Amount],tblTransactions[Category],'Monthly Budget'!$A13,tblTransactions[Month],'Monthly Budget'!AF$4,tblTransactions[Year],'Monthly Budget'!AF$3)</f>
        <v>0</v>
      </c>
      <c r="AG13" s="19">
        <v>87</v>
      </c>
      <c r="AH13" s="8">
        <f aca="true" t="shared" si="12" ref="AH13:AH30">AG13-AF13</f>
        <v>87</v>
      </c>
      <c r="AI13" s="11" t="e">
        <f aca="true" t="shared" si="13" ref="AI13:AI30">(AG13/AF13)-1</f>
        <v>#DIV/0!</v>
      </c>
      <c r="AJ13" s="16"/>
      <c r="AK13" s="8">
        <f>SUMIFS(tblTransactions[Amount],tblTransactions[Category],'Monthly Budget'!$A13,tblTransactions[Month],'Monthly Budget'!AK$4,tblTransactions[Year],'Monthly Budget'!AK$3)</f>
        <v>0</v>
      </c>
      <c r="AL13" s="19">
        <v>87</v>
      </c>
      <c r="AM13" s="8">
        <f aca="true" t="shared" si="14" ref="AM13:AM30">AL13-AK13</f>
        <v>87</v>
      </c>
      <c r="AN13" s="11" t="e">
        <f aca="true" t="shared" si="15" ref="AN13:AN30">(AL13/AK13)-1</f>
        <v>#DIV/0!</v>
      </c>
      <c r="AO13" s="16"/>
      <c r="AP13" s="8">
        <f>SUMIFS(tblTransactions[Amount],tblTransactions[Category],'Monthly Budget'!$A13,tblTransactions[Month],'Monthly Budget'!AP$4,tblTransactions[Year],'Monthly Budget'!AP$3)</f>
        <v>0</v>
      </c>
      <c r="AQ13" s="19">
        <v>87</v>
      </c>
      <c r="AR13" s="8">
        <f aca="true" t="shared" si="16" ref="AR13:AR30">AQ13-AP13</f>
        <v>87</v>
      </c>
      <c r="AS13" s="11" t="e">
        <f aca="true" t="shared" si="17" ref="AS13:AS30">(AQ13/AP13)-1</f>
        <v>#DIV/0!</v>
      </c>
      <c r="AT13" s="16"/>
      <c r="AU13" s="8">
        <f>SUMIFS(tblTransactions[Amount],tblTransactions[Category],'Monthly Budget'!$A13,tblTransactions[Month],'Monthly Budget'!AU$4,tblTransactions[Year],'Monthly Budget'!AU$3)</f>
        <v>0</v>
      </c>
      <c r="AV13" s="19">
        <v>87</v>
      </c>
      <c r="AW13" s="8">
        <f aca="true" t="shared" si="18" ref="AW13:AW30">AV13-AU13</f>
        <v>87</v>
      </c>
      <c r="AX13" s="11" t="e">
        <f aca="true" t="shared" si="19" ref="AX13:AX30">(AV13/AU13)-1</f>
        <v>#DIV/0!</v>
      </c>
      <c r="AY13" s="16"/>
      <c r="AZ13" s="8">
        <f>SUMIFS(tblTransactions[Amount],tblTransactions[Category],'Monthly Budget'!$A13,tblTransactions[Month],'Monthly Budget'!AZ$4,tblTransactions[Year],'Monthly Budget'!AZ$3)</f>
        <v>0</v>
      </c>
      <c r="BA13" s="19">
        <v>87</v>
      </c>
      <c r="BB13" s="8">
        <f aca="true" t="shared" si="20" ref="BB13:BB30">BA13-AZ13</f>
        <v>87</v>
      </c>
      <c r="BC13" s="11" t="e">
        <f aca="true" t="shared" si="21" ref="BC13:BC30">(BA13/AZ13)-1</f>
        <v>#DIV/0!</v>
      </c>
      <c r="BD13" s="16"/>
      <c r="BE13" s="8">
        <f>SUMIFS(tblTransactions[Amount],tblTransactions[Category],'Monthly Budget'!$A13,tblTransactions[Month],'Monthly Budget'!BE$4,tblTransactions[Year],'Monthly Budget'!BE$3)</f>
        <v>0</v>
      </c>
      <c r="BF13" s="19">
        <v>87</v>
      </c>
      <c r="BG13" s="8">
        <f aca="true" t="shared" si="22" ref="BG13:BG30">BF13-BE13</f>
        <v>87</v>
      </c>
      <c r="BH13" s="11" t="e">
        <f aca="true" t="shared" si="23" ref="BH13:BH30">(BF13/BE13)-1</f>
        <v>#DIV/0!</v>
      </c>
      <c r="BI13" s="16"/>
    </row>
    <row r="14" spans="1:61" ht="15">
      <c r="A14" s="4" t="s">
        <v>28</v>
      </c>
      <c r="B14" s="8">
        <f>SUMIFS(tblTransactions[Amount],tblTransactions[Category],'Monthly Budget'!$A14,tblTransactions[Month],'Monthly Budget'!B$4,tblTransactions[Year],'Monthly Budget'!B$3)</f>
        <v>98</v>
      </c>
      <c r="C14" s="27">
        <v>100</v>
      </c>
      <c r="D14" s="8">
        <f t="shared" si="0"/>
        <v>2</v>
      </c>
      <c r="E14" s="11">
        <f t="shared" si="1"/>
        <v>0.020408163265306145</v>
      </c>
      <c r="G14" s="8">
        <f>SUMIFS(tblTransactions[Amount],tblTransactions[Category],'Monthly Budget'!$A14,tblTransactions[Month],'Monthly Budget'!G$4,tblTransactions[Year],'Monthly Budget'!G$3)</f>
        <v>167.58</v>
      </c>
      <c r="H14" s="19">
        <v>100</v>
      </c>
      <c r="I14" s="8">
        <f t="shared" si="2"/>
        <v>-67.58000000000001</v>
      </c>
      <c r="J14" s="11">
        <f t="shared" si="3"/>
        <v>-0.4032700799618093</v>
      </c>
      <c r="K14" s="16"/>
      <c r="L14" s="8">
        <f>SUMIFS(tblTransactions[Amount],tblTransactions[Category],'Monthly Budget'!$A14,tblTransactions[Month],'Monthly Budget'!L$4,tblTransactions[Year],'Monthly Budget'!L$3)</f>
        <v>179.31</v>
      </c>
      <c r="M14" s="19">
        <v>100</v>
      </c>
      <c r="N14" s="8">
        <f t="shared" si="4"/>
        <v>-79.31</v>
      </c>
      <c r="O14" s="11">
        <f t="shared" si="5"/>
        <v>-0.44230661982042274</v>
      </c>
      <c r="P14" s="16"/>
      <c r="Q14" s="8">
        <f>SUMIFS(tblTransactions[Amount],tblTransactions[Category],'Monthly Budget'!$A14,tblTransactions[Month],'Monthly Budget'!Q$4,tblTransactions[Year],'Monthly Budget'!Q$3)</f>
        <v>0</v>
      </c>
      <c r="R14" s="19">
        <v>100</v>
      </c>
      <c r="S14" s="8">
        <f t="shared" si="6"/>
        <v>100</v>
      </c>
      <c r="T14" s="11" t="e">
        <f t="shared" si="7"/>
        <v>#DIV/0!</v>
      </c>
      <c r="U14" s="16"/>
      <c r="V14" s="8">
        <f>SUMIFS(tblTransactions[Amount],tblTransactions[Category],'Monthly Budget'!$A14,tblTransactions[Month],'Monthly Budget'!V$4,tblTransactions[Year],'Monthly Budget'!V$3)</f>
        <v>0</v>
      </c>
      <c r="W14" s="19">
        <v>100</v>
      </c>
      <c r="X14" s="8">
        <f t="shared" si="8"/>
        <v>100</v>
      </c>
      <c r="Y14" s="11" t="e">
        <f t="shared" si="9"/>
        <v>#DIV/0!</v>
      </c>
      <c r="Z14" s="16"/>
      <c r="AA14" s="8">
        <f>SUMIFS(tblTransactions[Amount],tblTransactions[Category],'Monthly Budget'!$A14,tblTransactions[Month],'Monthly Budget'!AA$4,tblTransactions[Year],'Monthly Budget'!AA$3)</f>
        <v>0</v>
      </c>
      <c r="AB14" s="19">
        <v>100</v>
      </c>
      <c r="AC14" s="8">
        <f t="shared" si="10"/>
        <v>100</v>
      </c>
      <c r="AD14" s="11" t="e">
        <f t="shared" si="11"/>
        <v>#DIV/0!</v>
      </c>
      <c r="AE14" s="16"/>
      <c r="AF14" s="8">
        <f>SUMIFS(tblTransactions[Amount],tblTransactions[Category],'Monthly Budget'!$A14,tblTransactions[Month],'Monthly Budget'!AF$4,tblTransactions[Year],'Monthly Budget'!AF$3)</f>
        <v>0</v>
      </c>
      <c r="AG14" s="19">
        <v>100</v>
      </c>
      <c r="AH14" s="8">
        <f t="shared" si="12"/>
        <v>100</v>
      </c>
      <c r="AI14" s="11" t="e">
        <f t="shared" si="13"/>
        <v>#DIV/0!</v>
      </c>
      <c r="AJ14" s="16"/>
      <c r="AK14" s="8">
        <f>SUMIFS(tblTransactions[Amount],tblTransactions[Category],'Monthly Budget'!$A14,tblTransactions[Month],'Monthly Budget'!AK$4,tblTransactions[Year],'Monthly Budget'!AK$3)</f>
        <v>0</v>
      </c>
      <c r="AL14" s="19">
        <v>100</v>
      </c>
      <c r="AM14" s="8">
        <f t="shared" si="14"/>
        <v>100</v>
      </c>
      <c r="AN14" s="11" t="e">
        <f t="shared" si="15"/>
        <v>#DIV/0!</v>
      </c>
      <c r="AO14" s="16"/>
      <c r="AP14" s="8">
        <f>SUMIFS(tblTransactions[Amount],tblTransactions[Category],'Monthly Budget'!$A14,tblTransactions[Month],'Monthly Budget'!AP$4,tblTransactions[Year],'Monthly Budget'!AP$3)</f>
        <v>0</v>
      </c>
      <c r="AQ14" s="19">
        <v>100</v>
      </c>
      <c r="AR14" s="8">
        <f t="shared" si="16"/>
        <v>100</v>
      </c>
      <c r="AS14" s="11" t="e">
        <f t="shared" si="17"/>
        <v>#DIV/0!</v>
      </c>
      <c r="AT14" s="16"/>
      <c r="AU14" s="8">
        <f>SUMIFS(tblTransactions[Amount],tblTransactions[Category],'Monthly Budget'!$A14,tblTransactions[Month],'Monthly Budget'!AU$4,tblTransactions[Year],'Monthly Budget'!AU$3)</f>
        <v>0</v>
      </c>
      <c r="AV14" s="19">
        <v>100</v>
      </c>
      <c r="AW14" s="8">
        <f t="shared" si="18"/>
        <v>100</v>
      </c>
      <c r="AX14" s="11" t="e">
        <f t="shared" si="19"/>
        <v>#DIV/0!</v>
      </c>
      <c r="AY14" s="16"/>
      <c r="AZ14" s="8">
        <f>SUMIFS(tblTransactions[Amount],tblTransactions[Category],'Monthly Budget'!$A14,tblTransactions[Month],'Monthly Budget'!AZ$4,tblTransactions[Year],'Monthly Budget'!AZ$3)</f>
        <v>0</v>
      </c>
      <c r="BA14" s="19">
        <v>100</v>
      </c>
      <c r="BB14" s="8">
        <f t="shared" si="20"/>
        <v>100</v>
      </c>
      <c r="BC14" s="11" t="e">
        <f t="shared" si="21"/>
        <v>#DIV/0!</v>
      </c>
      <c r="BD14" s="16"/>
      <c r="BE14" s="8">
        <f>SUMIFS(tblTransactions[Amount],tblTransactions[Category],'Monthly Budget'!$A14,tblTransactions[Month],'Monthly Budget'!BE$4,tblTransactions[Year],'Monthly Budget'!BE$3)</f>
        <v>0</v>
      </c>
      <c r="BF14" s="19">
        <v>100</v>
      </c>
      <c r="BG14" s="8">
        <f t="shared" si="22"/>
        <v>100</v>
      </c>
      <c r="BH14" s="11" t="e">
        <f t="shared" si="23"/>
        <v>#DIV/0!</v>
      </c>
      <c r="BI14" s="16"/>
    </row>
    <row r="15" spans="1:61" ht="15">
      <c r="A15" s="4" t="s">
        <v>29</v>
      </c>
      <c r="B15" s="8">
        <f>SUMIFS(tblTransactions[Amount],tblTransactions[Category],'Monthly Budget'!$A15,tblTransactions[Month],'Monthly Budget'!B$4,tblTransactions[Year],'Monthly Budget'!B$3)</f>
        <v>52</v>
      </c>
      <c r="C15" s="27">
        <v>55</v>
      </c>
      <c r="D15" s="8">
        <f t="shared" si="0"/>
        <v>3</v>
      </c>
      <c r="E15" s="11">
        <f t="shared" si="1"/>
        <v>0.05769230769230771</v>
      </c>
      <c r="G15" s="8">
        <f>SUMIFS(tblTransactions[Amount],tblTransactions[Category],'Monthly Budget'!$A15,tblTransactions[Month],'Monthly Budget'!G$4,tblTransactions[Year],'Monthly Budget'!G$3)</f>
        <v>58</v>
      </c>
      <c r="H15" s="19">
        <v>55</v>
      </c>
      <c r="I15" s="8">
        <f t="shared" si="2"/>
        <v>-3</v>
      </c>
      <c r="J15" s="11">
        <f t="shared" si="3"/>
        <v>-0.051724137931034475</v>
      </c>
      <c r="K15" s="16"/>
      <c r="L15" s="8">
        <f>SUMIFS(tblTransactions[Amount],tblTransactions[Category],'Monthly Budget'!$A15,tblTransactions[Month],'Monthly Budget'!L$4,tblTransactions[Year],'Monthly Budget'!L$3)</f>
        <v>90.48</v>
      </c>
      <c r="M15" s="19">
        <v>55</v>
      </c>
      <c r="N15" s="8">
        <f t="shared" si="4"/>
        <v>-35.480000000000004</v>
      </c>
      <c r="O15" s="11">
        <f t="shared" si="5"/>
        <v>-0.3921308576480991</v>
      </c>
      <c r="P15" s="16"/>
      <c r="Q15" s="8">
        <f>SUMIFS(tblTransactions[Amount],tblTransactions[Category],'Monthly Budget'!$A15,tblTransactions[Month],'Monthly Budget'!Q$4,tblTransactions[Year],'Monthly Budget'!Q$3)</f>
        <v>0</v>
      </c>
      <c r="R15" s="19">
        <v>55</v>
      </c>
      <c r="S15" s="8">
        <f t="shared" si="6"/>
        <v>55</v>
      </c>
      <c r="T15" s="11" t="e">
        <f t="shared" si="7"/>
        <v>#DIV/0!</v>
      </c>
      <c r="U15" s="16"/>
      <c r="V15" s="8">
        <f>SUMIFS(tblTransactions[Amount],tblTransactions[Category],'Monthly Budget'!$A15,tblTransactions[Month],'Monthly Budget'!V$4,tblTransactions[Year],'Monthly Budget'!V$3)</f>
        <v>0</v>
      </c>
      <c r="W15" s="19">
        <v>55</v>
      </c>
      <c r="X15" s="8">
        <f t="shared" si="8"/>
        <v>55</v>
      </c>
      <c r="Y15" s="11" t="e">
        <f t="shared" si="9"/>
        <v>#DIV/0!</v>
      </c>
      <c r="Z15" s="16"/>
      <c r="AA15" s="8">
        <f>SUMIFS(tblTransactions[Amount],tblTransactions[Category],'Monthly Budget'!$A15,tblTransactions[Month],'Monthly Budget'!AA$4,tblTransactions[Year],'Monthly Budget'!AA$3)</f>
        <v>0</v>
      </c>
      <c r="AB15" s="19">
        <v>55</v>
      </c>
      <c r="AC15" s="8">
        <f t="shared" si="10"/>
        <v>55</v>
      </c>
      <c r="AD15" s="11" t="e">
        <f t="shared" si="11"/>
        <v>#DIV/0!</v>
      </c>
      <c r="AE15" s="16"/>
      <c r="AF15" s="8">
        <f>SUMIFS(tblTransactions[Amount],tblTransactions[Category],'Monthly Budget'!$A15,tblTransactions[Month],'Monthly Budget'!AF$4,tblTransactions[Year],'Monthly Budget'!AF$3)</f>
        <v>0</v>
      </c>
      <c r="AG15" s="19">
        <v>55</v>
      </c>
      <c r="AH15" s="8">
        <f t="shared" si="12"/>
        <v>55</v>
      </c>
      <c r="AI15" s="11" t="e">
        <f t="shared" si="13"/>
        <v>#DIV/0!</v>
      </c>
      <c r="AJ15" s="16"/>
      <c r="AK15" s="8">
        <f>SUMIFS(tblTransactions[Amount],tblTransactions[Category],'Monthly Budget'!$A15,tblTransactions[Month],'Monthly Budget'!AK$4,tblTransactions[Year],'Monthly Budget'!AK$3)</f>
        <v>0</v>
      </c>
      <c r="AL15" s="19">
        <v>55</v>
      </c>
      <c r="AM15" s="8">
        <f t="shared" si="14"/>
        <v>55</v>
      </c>
      <c r="AN15" s="11" t="e">
        <f t="shared" si="15"/>
        <v>#DIV/0!</v>
      </c>
      <c r="AO15" s="16"/>
      <c r="AP15" s="8">
        <f>SUMIFS(tblTransactions[Amount],tblTransactions[Category],'Monthly Budget'!$A15,tblTransactions[Month],'Monthly Budget'!AP$4,tblTransactions[Year],'Monthly Budget'!AP$3)</f>
        <v>0</v>
      </c>
      <c r="AQ15" s="19">
        <v>55</v>
      </c>
      <c r="AR15" s="8">
        <f t="shared" si="16"/>
        <v>55</v>
      </c>
      <c r="AS15" s="11" t="e">
        <f t="shared" si="17"/>
        <v>#DIV/0!</v>
      </c>
      <c r="AT15" s="16"/>
      <c r="AU15" s="8">
        <f>SUMIFS(tblTransactions[Amount],tblTransactions[Category],'Monthly Budget'!$A15,tblTransactions[Month],'Monthly Budget'!AU$4,tblTransactions[Year],'Monthly Budget'!AU$3)</f>
        <v>0</v>
      </c>
      <c r="AV15" s="19">
        <v>55</v>
      </c>
      <c r="AW15" s="8">
        <f t="shared" si="18"/>
        <v>55</v>
      </c>
      <c r="AX15" s="11" t="e">
        <f t="shared" si="19"/>
        <v>#DIV/0!</v>
      </c>
      <c r="AY15" s="16"/>
      <c r="AZ15" s="8">
        <f>SUMIFS(tblTransactions[Amount],tblTransactions[Category],'Monthly Budget'!$A15,tblTransactions[Month],'Monthly Budget'!AZ$4,tblTransactions[Year],'Monthly Budget'!AZ$3)</f>
        <v>0</v>
      </c>
      <c r="BA15" s="19">
        <v>55</v>
      </c>
      <c r="BB15" s="8">
        <f t="shared" si="20"/>
        <v>55</v>
      </c>
      <c r="BC15" s="11" t="e">
        <f t="shared" si="21"/>
        <v>#DIV/0!</v>
      </c>
      <c r="BD15" s="16"/>
      <c r="BE15" s="8">
        <f>SUMIFS(tblTransactions[Amount],tblTransactions[Category],'Monthly Budget'!$A15,tblTransactions[Month],'Monthly Budget'!BE$4,tblTransactions[Year],'Monthly Budget'!BE$3)</f>
        <v>0</v>
      </c>
      <c r="BF15" s="19">
        <v>55</v>
      </c>
      <c r="BG15" s="8">
        <f t="shared" si="22"/>
        <v>55</v>
      </c>
      <c r="BH15" s="11" t="e">
        <f t="shared" si="23"/>
        <v>#DIV/0!</v>
      </c>
      <c r="BI15" s="16"/>
    </row>
    <row r="16" spans="1:61" ht="15">
      <c r="A16" s="4" t="s">
        <v>46</v>
      </c>
      <c r="B16" s="8">
        <f>SUMIFS(tblTransactions[Amount],tblTransactions[Category],'Monthly Budget'!$A16,tblTransactions[Month],'Monthly Budget'!B$4,tblTransactions[Year],'Monthly Budget'!B$3)</f>
        <v>25</v>
      </c>
      <c r="C16" s="27">
        <v>25</v>
      </c>
      <c r="D16" s="8">
        <f t="shared" si="0"/>
        <v>0</v>
      </c>
      <c r="E16" s="11">
        <f t="shared" si="1"/>
        <v>0</v>
      </c>
      <c r="G16" s="8">
        <f>SUMIFS(tblTransactions[Amount],tblTransactions[Category],'Monthly Budget'!$A16,tblTransactions[Month],'Monthly Budget'!G$4,tblTransactions[Year],'Monthly Budget'!G$3)</f>
        <v>29</v>
      </c>
      <c r="H16" s="19">
        <v>25</v>
      </c>
      <c r="I16" s="8">
        <f t="shared" si="2"/>
        <v>-4</v>
      </c>
      <c r="J16" s="11">
        <f t="shared" si="3"/>
        <v>-0.13793103448275867</v>
      </c>
      <c r="K16" s="16"/>
      <c r="L16" s="8">
        <f>SUMIFS(tblTransactions[Amount],tblTransactions[Category],'Monthly Budget'!$A16,tblTransactions[Month],'Monthly Budget'!L$4,tblTransactions[Year],'Monthly Budget'!L$3)</f>
        <v>29</v>
      </c>
      <c r="M16" s="19">
        <v>25</v>
      </c>
      <c r="N16" s="8">
        <f t="shared" si="4"/>
        <v>-4</v>
      </c>
      <c r="O16" s="11">
        <f t="shared" si="5"/>
        <v>-0.13793103448275867</v>
      </c>
      <c r="P16" s="16"/>
      <c r="Q16" s="8">
        <f>SUMIFS(tblTransactions[Amount],tblTransactions[Category],'Monthly Budget'!$A16,tblTransactions[Month],'Monthly Budget'!Q$4,tblTransactions[Year],'Monthly Budget'!Q$3)</f>
        <v>0</v>
      </c>
      <c r="R16" s="19">
        <v>25</v>
      </c>
      <c r="S16" s="8">
        <f t="shared" si="6"/>
        <v>25</v>
      </c>
      <c r="T16" s="11" t="e">
        <f t="shared" si="7"/>
        <v>#DIV/0!</v>
      </c>
      <c r="U16" s="16"/>
      <c r="V16" s="8">
        <f>SUMIFS(tblTransactions[Amount],tblTransactions[Category],'Monthly Budget'!$A16,tblTransactions[Month],'Monthly Budget'!V$4,tblTransactions[Year],'Monthly Budget'!V$3)</f>
        <v>0</v>
      </c>
      <c r="W16" s="19">
        <v>25</v>
      </c>
      <c r="X16" s="8">
        <f t="shared" si="8"/>
        <v>25</v>
      </c>
      <c r="Y16" s="11" t="e">
        <f t="shared" si="9"/>
        <v>#DIV/0!</v>
      </c>
      <c r="Z16" s="16"/>
      <c r="AA16" s="8">
        <f>SUMIFS(tblTransactions[Amount],tblTransactions[Category],'Monthly Budget'!$A16,tblTransactions[Month],'Monthly Budget'!AA$4,tblTransactions[Year],'Monthly Budget'!AA$3)</f>
        <v>0</v>
      </c>
      <c r="AB16" s="19">
        <v>25</v>
      </c>
      <c r="AC16" s="8">
        <f t="shared" si="10"/>
        <v>25</v>
      </c>
      <c r="AD16" s="11" t="e">
        <f t="shared" si="11"/>
        <v>#DIV/0!</v>
      </c>
      <c r="AE16" s="16"/>
      <c r="AF16" s="8">
        <f>SUMIFS(tblTransactions[Amount],tblTransactions[Category],'Monthly Budget'!$A16,tblTransactions[Month],'Monthly Budget'!AF$4,tblTransactions[Year],'Monthly Budget'!AF$3)</f>
        <v>0</v>
      </c>
      <c r="AG16" s="19">
        <v>25</v>
      </c>
      <c r="AH16" s="8">
        <f t="shared" si="12"/>
        <v>25</v>
      </c>
      <c r="AI16" s="11" t="e">
        <f t="shared" si="13"/>
        <v>#DIV/0!</v>
      </c>
      <c r="AJ16" s="16"/>
      <c r="AK16" s="8">
        <f>SUMIFS(tblTransactions[Amount],tblTransactions[Category],'Monthly Budget'!$A16,tblTransactions[Month],'Monthly Budget'!AK$4,tblTransactions[Year],'Monthly Budget'!AK$3)</f>
        <v>0</v>
      </c>
      <c r="AL16" s="19">
        <v>25</v>
      </c>
      <c r="AM16" s="8">
        <f t="shared" si="14"/>
        <v>25</v>
      </c>
      <c r="AN16" s="11" t="e">
        <f t="shared" si="15"/>
        <v>#DIV/0!</v>
      </c>
      <c r="AO16" s="16"/>
      <c r="AP16" s="8">
        <f>SUMIFS(tblTransactions[Amount],tblTransactions[Category],'Monthly Budget'!$A16,tblTransactions[Month],'Monthly Budget'!AP$4,tblTransactions[Year],'Monthly Budget'!AP$3)</f>
        <v>0</v>
      </c>
      <c r="AQ16" s="19">
        <v>25</v>
      </c>
      <c r="AR16" s="8">
        <f t="shared" si="16"/>
        <v>25</v>
      </c>
      <c r="AS16" s="11" t="e">
        <f t="shared" si="17"/>
        <v>#DIV/0!</v>
      </c>
      <c r="AT16" s="16"/>
      <c r="AU16" s="8">
        <f>SUMIFS(tblTransactions[Amount],tblTransactions[Category],'Monthly Budget'!$A16,tblTransactions[Month],'Monthly Budget'!AU$4,tblTransactions[Year],'Monthly Budget'!AU$3)</f>
        <v>0</v>
      </c>
      <c r="AV16" s="19">
        <v>25</v>
      </c>
      <c r="AW16" s="8">
        <f t="shared" si="18"/>
        <v>25</v>
      </c>
      <c r="AX16" s="11" t="e">
        <f t="shared" si="19"/>
        <v>#DIV/0!</v>
      </c>
      <c r="AY16" s="16"/>
      <c r="AZ16" s="8">
        <f>SUMIFS(tblTransactions[Amount],tblTransactions[Category],'Monthly Budget'!$A16,tblTransactions[Month],'Monthly Budget'!AZ$4,tblTransactions[Year],'Monthly Budget'!AZ$3)</f>
        <v>0</v>
      </c>
      <c r="BA16" s="19">
        <v>25</v>
      </c>
      <c r="BB16" s="8">
        <f t="shared" si="20"/>
        <v>25</v>
      </c>
      <c r="BC16" s="11" t="e">
        <f t="shared" si="21"/>
        <v>#DIV/0!</v>
      </c>
      <c r="BD16" s="16"/>
      <c r="BE16" s="8">
        <f>SUMIFS(tblTransactions[Amount],tblTransactions[Category],'Monthly Budget'!$A16,tblTransactions[Month],'Monthly Budget'!BE$4,tblTransactions[Year],'Monthly Budget'!BE$3)</f>
        <v>0</v>
      </c>
      <c r="BF16" s="19">
        <v>25</v>
      </c>
      <c r="BG16" s="8">
        <f t="shared" si="22"/>
        <v>25</v>
      </c>
      <c r="BH16" s="11" t="e">
        <f t="shared" si="23"/>
        <v>#DIV/0!</v>
      </c>
      <c r="BI16" s="16"/>
    </row>
    <row r="17" spans="1:61" ht="15">
      <c r="A17" s="4" t="s">
        <v>31</v>
      </c>
      <c r="B17" s="8">
        <f>SUMIFS(tblTransactions[Amount],tblTransactions[Category],'Monthly Budget'!$A17,tblTransactions[Month],'Monthly Budget'!B$4,tblTransactions[Year],'Monthly Budget'!B$3)</f>
        <v>49</v>
      </c>
      <c r="C17" s="27">
        <v>49</v>
      </c>
      <c r="D17" s="8">
        <f t="shared" si="0"/>
        <v>0</v>
      </c>
      <c r="E17" s="11">
        <f t="shared" si="1"/>
        <v>0</v>
      </c>
      <c r="G17" s="8">
        <f>SUMIFS(tblTransactions[Amount],tblTransactions[Category],'Monthly Budget'!$A17,tblTransactions[Month],'Monthly Budget'!G$4,tblTransactions[Year],'Monthly Budget'!G$3)</f>
        <v>64.19</v>
      </c>
      <c r="H17" s="19">
        <v>49</v>
      </c>
      <c r="I17" s="8">
        <f t="shared" si="2"/>
        <v>-15.189999999999998</v>
      </c>
      <c r="J17" s="11">
        <f t="shared" si="3"/>
        <v>-0.23664122137404575</v>
      </c>
      <c r="K17" s="16"/>
      <c r="L17" s="8">
        <f>SUMIFS(tblTransactions[Amount],tblTransactions[Category],'Monthly Budget'!$A17,tblTransactions[Month],'Monthly Budget'!L$4,tblTransactions[Year],'Monthly Budget'!L$3)</f>
        <v>64.19</v>
      </c>
      <c r="M17" s="19">
        <v>49</v>
      </c>
      <c r="N17" s="8">
        <f t="shared" si="4"/>
        <v>-15.189999999999998</v>
      </c>
      <c r="O17" s="11">
        <f t="shared" si="5"/>
        <v>-0.23664122137404575</v>
      </c>
      <c r="P17" s="16"/>
      <c r="Q17" s="8">
        <f>SUMIFS(tblTransactions[Amount],tblTransactions[Category],'Monthly Budget'!$A17,tblTransactions[Month],'Monthly Budget'!Q$4,tblTransactions[Year],'Monthly Budget'!Q$3)</f>
        <v>0</v>
      </c>
      <c r="R17" s="19">
        <v>49</v>
      </c>
      <c r="S17" s="8">
        <f t="shared" si="6"/>
        <v>49</v>
      </c>
      <c r="T17" s="11" t="e">
        <f t="shared" si="7"/>
        <v>#DIV/0!</v>
      </c>
      <c r="U17" s="16"/>
      <c r="V17" s="8">
        <f>SUMIFS(tblTransactions[Amount],tblTransactions[Category],'Monthly Budget'!$A17,tblTransactions[Month],'Monthly Budget'!V$4,tblTransactions[Year],'Monthly Budget'!V$3)</f>
        <v>0</v>
      </c>
      <c r="W17" s="19">
        <v>49</v>
      </c>
      <c r="X17" s="8">
        <f t="shared" si="8"/>
        <v>49</v>
      </c>
      <c r="Y17" s="11" t="e">
        <f t="shared" si="9"/>
        <v>#DIV/0!</v>
      </c>
      <c r="Z17" s="16"/>
      <c r="AA17" s="8">
        <f>SUMIFS(tblTransactions[Amount],tblTransactions[Category],'Monthly Budget'!$A17,tblTransactions[Month],'Monthly Budget'!AA$4,tblTransactions[Year],'Monthly Budget'!AA$3)</f>
        <v>0</v>
      </c>
      <c r="AB17" s="19">
        <v>49</v>
      </c>
      <c r="AC17" s="8">
        <f t="shared" si="10"/>
        <v>49</v>
      </c>
      <c r="AD17" s="11" t="e">
        <f t="shared" si="11"/>
        <v>#DIV/0!</v>
      </c>
      <c r="AE17" s="16"/>
      <c r="AF17" s="8">
        <f>SUMIFS(tblTransactions[Amount],tblTransactions[Category],'Monthly Budget'!$A17,tblTransactions[Month],'Monthly Budget'!AF$4,tblTransactions[Year],'Monthly Budget'!AF$3)</f>
        <v>0</v>
      </c>
      <c r="AG17" s="19">
        <v>49</v>
      </c>
      <c r="AH17" s="8">
        <f t="shared" si="12"/>
        <v>49</v>
      </c>
      <c r="AI17" s="11" t="e">
        <f t="shared" si="13"/>
        <v>#DIV/0!</v>
      </c>
      <c r="AJ17" s="16"/>
      <c r="AK17" s="8">
        <f>SUMIFS(tblTransactions[Amount],tblTransactions[Category],'Monthly Budget'!$A17,tblTransactions[Month],'Monthly Budget'!AK$4,tblTransactions[Year],'Monthly Budget'!AK$3)</f>
        <v>0</v>
      </c>
      <c r="AL17" s="19">
        <v>49</v>
      </c>
      <c r="AM17" s="8">
        <f t="shared" si="14"/>
        <v>49</v>
      </c>
      <c r="AN17" s="11" t="e">
        <f t="shared" si="15"/>
        <v>#DIV/0!</v>
      </c>
      <c r="AO17" s="16"/>
      <c r="AP17" s="8">
        <f>SUMIFS(tblTransactions[Amount],tblTransactions[Category],'Monthly Budget'!$A17,tblTransactions[Month],'Monthly Budget'!AP$4,tblTransactions[Year],'Monthly Budget'!AP$3)</f>
        <v>0</v>
      </c>
      <c r="AQ17" s="19">
        <v>49</v>
      </c>
      <c r="AR17" s="8">
        <f t="shared" si="16"/>
        <v>49</v>
      </c>
      <c r="AS17" s="11" t="e">
        <f t="shared" si="17"/>
        <v>#DIV/0!</v>
      </c>
      <c r="AT17" s="16"/>
      <c r="AU17" s="8">
        <f>SUMIFS(tblTransactions[Amount],tblTransactions[Category],'Monthly Budget'!$A17,tblTransactions[Month],'Monthly Budget'!AU$4,tblTransactions[Year],'Monthly Budget'!AU$3)</f>
        <v>0</v>
      </c>
      <c r="AV17" s="19">
        <v>49</v>
      </c>
      <c r="AW17" s="8">
        <f t="shared" si="18"/>
        <v>49</v>
      </c>
      <c r="AX17" s="11" t="e">
        <f t="shared" si="19"/>
        <v>#DIV/0!</v>
      </c>
      <c r="AY17" s="16"/>
      <c r="AZ17" s="8">
        <f>SUMIFS(tblTransactions[Amount],tblTransactions[Category],'Monthly Budget'!$A17,tblTransactions[Month],'Monthly Budget'!AZ$4,tblTransactions[Year],'Monthly Budget'!AZ$3)</f>
        <v>0</v>
      </c>
      <c r="BA17" s="19">
        <v>49</v>
      </c>
      <c r="BB17" s="8">
        <f t="shared" si="20"/>
        <v>49</v>
      </c>
      <c r="BC17" s="11" t="e">
        <f t="shared" si="21"/>
        <v>#DIV/0!</v>
      </c>
      <c r="BD17" s="16"/>
      <c r="BE17" s="8">
        <f>SUMIFS(tblTransactions[Amount],tblTransactions[Category],'Monthly Budget'!$A17,tblTransactions[Month],'Monthly Budget'!BE$4,tblTransactions[Year],'Monthly Budget'!BE$3)</f>
        <v>0</v>
      </c>
      <c r="BF17" s="19">
        <v>49</v>
      </c>
      <c r="BG17" s="8">
        <f t="shared" si="22"/>
        <v>49</v>
      </c>
      <c r="BH17" s="11" t="e">
        <f t="shared" si="23"/>
        <v>#DIV/0!</v>
      </c>
      <c r="BI17" s="16"/>
    </row>
    <row r="18" spans="1:61" ht="15">
      <c r="A18" s="4" t="s">
        <v>47</v>
      </c>
      <c r="B18" s="8">
        <f>SUMIFS(tblTransactions[Amount],tblTransactions[Category],'Monthly Budget'!$A18,tblTransactions[Month],'Monthly Budget'!B$4,tblTransactions[Year],'Monthly Budget'!B$3)</f>
        <v>14</v>
      </c>
      <c r="C18" s="27">
        <v>14</v>
      </c>
      <c r="D18" s="8">
        <f t="shared" si="0"/>
        <v>0</v>
      </c>
      <c r="E18" s="11">
        <f t="shared" si="1"/>
        <v>0</v>
      </c>
      <c r="G18" s="8">
        <f>SUMIFS(tblTransactions[Amount],tblTransactions[Category],'Monthly Budget'!$A18,tblTransactions[Month],'Monthly Budget'!G$4,tblTransactions[Year],'Monthly Budget'!G$3)</f>
        <v>14</v>
      </c>
      <c r="H18" s="19">
        <v>14</v>
      </c>
      <c r="I18" s="8">
        <f t="shared" si="2"/>
        <v>0</v>
      </c>
      <c r="J18" s="11">
        <f t="shared" si="3"/>
        <v>0</v>
      </c>
      <c r="K18" s="16"/>
      <c r="L18" s="8">
        <f>SUMIFS(tblTransactions[Amount],tblTransactions[Category],'Monthly Budget'!$A18,tblTransactions[Month],'Monthly Budget'!L$4,tblTransactions[Year],'Monthly Budget'!L$3)</f>
        <v>14</v>
      </c>
      <c r="M18" s="19">
        <v>14</v>
      </c>
      <c r="N18" s="8">
        <f t="shared" si="4"/>
        <v>0</v>
      </c>
      <c r="O18" s="11">
        <f t="shared" si="5"/>
        <v>0</v>
      </c>
      <c r="P18" s="16"/>
      <c r="Q18" s="8">
        <f>SUMIFS(tblTransactions[Amount],tblTransactions[Category],'Monthly Budget'!$A18,tblTransactions[Month],'Monthly Budget'!Q$4,tblTransactions[Year],'Monthly Budget'!Q$3)</f>
        <v>0</v>
      </c>
      <c r="R18" s="19">
        <v>14</v>
      </c>
      <c r="S18" s="8">
        <f t="shared" si="6"/>
        <v>14</v>
      </c>
      <c r="T18" s="11" t="e">
        <f t="shared" si="7"/>
        <v>#DIV/0!</v>
      </c>
      <c r="U18" s="16"/>
      <c r="V18" s="8">
        <f>SUMIFS(tblTransactions[Amount],tblTransactions[Category],'Monthly Budget'!$A18,tblTransactions[Month],'Monthly Budget'!V$4,tblTransactions[Year],'Monthly Budget'!V$3)</f>
        <v>0</v>
      </c>
      <c r="W18" s="19">
        <v>14</v>
      </c>
      <c r="X18" s="8">
        <f t="shared" si="8"/>
        <v>14</v>
      </c>
      <c r="Y18" s="11" t="e">
        <f t="shared" si="9"/>
        <v>#DIV/0!</v>
      </c>
      <c r="Z18" s="16"/>
      <c r="AA18" s="8">
        <f>SUMIFS(tblTransactions[Amount],tblTransactions[Category],'Monthly Budget'!$A18,tblTransactions[Month],'Monthly Budget'!AA$4,tblTransactions[Year],'Monthly Budget'!AA$3)</f>
        <v>0</v>
      </c>
      <c r="AB18" s="19">
        <v>14</v>
      </c>
      <c r="AC18" s="8">
        <f t="shared" si="10"/>
        <v>14</v>
      </c>
      <c r="AD18" s="11" t="e">
        <f t="shared" si="11"/>
        <v>#DIV/0!</v>
      </c>
      <c r="AE18" s="16"/>
      <c r="AF18" s="8">
        <f>SUMIFS(tblTransactions[Amount],tblTransactions[Category],'Monthly Budget'!$A18,tblTransactions[Month],'Monthly Budget'!AF$4,tblTransactions[Year],'Monthly Budget'!AF$3)</f>
        <v>0</v>
      </c>
      <c r="AG18" s="19">
        <v>14</v>
      </c>
      <c r="AH18" s="8">
        <f t="shared" si="12"/>
        <v>14</v>
      </c>
      <c r="AI18" s="11" t="e">
        <f t="shared" si="13"/>
        <v>#DIV/0!</v>
      </c>
      <c r="AJ18" s="16"/>
      <c r="AK18" s="8">
        <f>SUMIFS(tblTransactions[Amount],tblTransactions[Category],'Monthly Budget'!$A18,tblTransactions[Month],'Monthly Budget'!AK$4,tblTransactions[Year],'Monthly Budget'!AK$3)</f>
        <v>0</v>
      </c>
      <c r="AL18" s="19">
        <v>14</v>
      </c>
      <c r="AM18" s="8">
        <f t="shared" si="14"/>
        <v>14</v>
      </c>
      <c r="AN18" s="11" t="e">
        <f t="shared" si="15"/>
        <v>#DIV/0!</v>
      </c>
      <c r="AO18" s="16"/>
      <c r="AP18" s="8">
        <f>SUMIFS(tblTransactions[Amount],tblTransactions[Category],'Monthly Budget'!$A18,tblTransactions[Month],'Monthly Budget'!AP$4,tblTransactions[Year],'Monthly Budget'!AP$3)</f>
        <v>0</v>
      </c>
      <c r="AQ18" s="19">
        <v>14</v>
      </c>
      <c r="AR18" s="8">
        <f t="shared" si="16"/>
        <v>14</v>
      </c>
      <c r="AS18" s="11" t="e">
        <f t="shared" si="17"/>
        <v>#DIV/0!</v>
      </c>
      <c r="AT18" s="16"/>
      <c r="AU18" s="8">
        <f>SUMIFS(tblTransactions[Amount],tblTransactions[Category],'Monthly Budget'!$A18,tblTransactions[Month],'Monthly Budget'!AU$4,tblTransactions[Year],'Monthly Budget'!AU$3)</f>
        <v>0</v>
      </c>
      <c r="AV18" s="19">
        <v>14</v>
      </c>
      <c r="AW18" s="8">
        <f t="shared" si="18"/>
        <v>14</v>
      </c>
      <c r="AX18" s="11" t="e">
        <f t="shared" si="19"/>
        <v>#DIV/0!</v>
      </c>
      <c r="AY18" s="16"/>
      <c r="AZ18" s="8">
        <f>SUMIFS(tblTransactions[Amount],tblTransactions[Category],'Monthly Budget'!$A18,tblTransactions[Month],'Monthly Budget'!AZ$4,tblTransactions[Year],'Monthly Budget'!AZ$3)</f>
        <v>0</v>
      </c>
      <c r="BA18" s="19">
        <v>14</v>
      </c>
      <c r="BB18" s="8">
        <f t="shared" si="20"/>
        <v>14</v>
      </c>
      <c r="BC18" s="11" t="e">
        <f t="shared" si="21"/>
        <v>#DIV/0!</v>
      </c>
      <c r="BD18" s="16"/>
      <c r="BE18" s="8">
        <f>SUMIFS(tblTransactions[Amount],tblTransactions[Category],'Monthly Budget'!$A18,tblTransactions[Month],'Monthly Budget'!BE$4,tblTransactions[Year],'Monthly Budget'!BE$3)</f>
        <v>0</v>
      </c>
      <c r="BF18" s="19">
        <v>14</v>
      </c>
      <c r="BG18" s="8">
        <f t="shared" si="22"/>
        <v>14</v>
      </c>
      <c r="BH18" s="11" t="e">
        <f t="shared" si="23"/>
        <v>#DIV/0!</v>
      </c>
      <c r="BI18" s="16"/>
    </row>
    <row r="19" spans="1:61" ht="15">
      <c r="A19" s="4" t="s">
        <v>48</v>
      </c>
      <c r="B19" s="8">
        <f>SUMIFS(tblTransactions[Amount],tblTransactions[Category],'Monthly Budget'!$A19,tblTransactions[Month],'Monthly Budget'!B$4,tblTransactions[Year],'Monthly Budget'!B$3)</f>
        <v>105.57</v>
      </c>
      <c r="C19" s="27">
        <v>120</v>
      </c>
      <c r="D19" s="8">
        <f t="shared" si="0"/>
        <v>14.430000000000007</v>
      </c>
      <c r="E19" s="11">
        <f t="shared" si="1"/>
        <v>0.13668655868144364</v>
      </c>
      <c r="G19" s="8">
        <f>SUMIFS(tblTransactions[Amount],tblTransactions[Category],'Monthly Budget'!$A19,tblTransactions[Month],'Monthly Budget'!G$4,tblTransactions[Year],'Monthly Budget'!G$3)</f>
        <v>182.64</v>
      </c>
      <c r="H19" s="19">
        <v>120</v>
      </c>
      <c r="I19" s="8">
        <f t="shared" si="2"/>
        <v>-62.639999999999986</v>
      </c>
      <c r="J19" s="11">
        <f t="shared" si="3"/>
        <v>-0.34296977660972405</v>
      </c>
      <c r="K19" s="16"/>
      <c r="L19" s="8">
        <f>SUMIFS(tblTransactions[Amount],tblTransactions[Category],'Monthly Budget'!$A19,tblTransactions[Month],'Monthly Budget'!L$4,tblTransactions[Year],'Monthly Budget'!L$3)</f>
        <v>180.81</v>
      </c>
      <c r="M19" s="19">
        <v>120</v>
      </c>
      <c r="N19" s="8">
        <f t="shared" si="4"/>
        <v>-60.81</v>
      </c>
      <c r="O19" s="11">
        <f t="shared" si="5"/>
        <v>-0.336319893811183</v>
      </c>
      <c r="P19" s="16"/>
      <c r="Q19" s="8">
        <f>SUMIFS(tblTransactions[Amount],tblTransactions[Category],'Monthly Budget'!$A19,tblTransactions[Month],'Monthly Budget'!Q$4,tblTransactions[Year],'Monthly Budget'!Q$3)</f>
        <v>0</v>
      </c>
      <c r="R19" s="19">
        <v>120</v>
      </c>
      <c r="S19" s="8">
        <f t="shared" si="6"/>
        <v>120</v>
      </c>
      <c r="T19" s="11" t="e">
        <f t="shared" si="7"/>
        <v>#DIV/0!</v>
      </c>
      <c r="U19" s="16"/>
      <c r="V19" s="8">
        <f>SUMIFS(tblTransactions[Amount],tblTransactions[Category],'Monthly Budget'!$A19,tblTransactions[Month],'Monthly Budget'!V$4,tblTransactions[Year],'Monthly Budget'!V$3)</f>
        <v>0</v>
      </c>
      <c r="W19" s="19">
        <v>120</v>
      </c>
      <c r="X19" s="8">
        <f t="shared" si="8"/>
        <v>120</v>
      </c>
      <c r="Y19" s="11" t="e">
        <f t="shared" si="9"/>
        <v>#DIV/0!</v>
      </c>
      <c r="Z19" s="16"/>
      <c r="AA19" s="8">
        <f>SUMIFS(tblTransactions[Amount],tblTransactions[Category],'Monthly Budget'!$A19,tblTransactions[Month],'Monthly Budget'!AA$4,tblTransactions[Year],'Monthly Budget'!AA$3)</f>
        <v>0</v>
      </c>
      <c r="AB19" s="19">
        <v>120</v>
      </c>
      <c r="AC19" s="8">
        <f t="shared" si="10"/>
        <v>120</v>
      </c>
      <c r="AD19" s="11" t="e">
        <f t="shared" si="11"/>
        <v>#DIV/0!</v>
      </c>
      <c r="AE19" s="16"/>
      <c r="AF19" s="8">
        <f>SUMIFS(tblTransactions[Amount],tblTransactions[Category],'Monthly Budget'!$A19,tblTransactions[Month],'Monthly Budget'!AF$4,tblTransactions[Year],'Monthly Budget'!AF$3)</f>
        <v>0</v>
      </c>
      <c r="AG19" s="19">
        <v>120</v>
      </c>
      <c r="AH19" s="8">
        <f t="shared" si="12"/>
        <v>120</v>
      </c>
      <c r="AI19" s="11" t="e">
        <f t="shared" si="13"/>
        <v>#DIV/0!</v>
      </c>
      <c r="AJ19" s="16"/>
      <c r="AK19" s="8">
        <f>SUMIFS(tblTransactions[Amount],tblTransactions[Category],'Monthly Budget'!$A19,tblTransactions[Month],'Monthly Budget'!AK$4,tblTransactions[Year],'Monthly Budget'!AK$3)</f>
        <v>0</v>
      </c>
      <c r="AL19" s="19">
        <v>120</v>
      </c>
      <c r="AM19" s="8">
        <f t="shared" si="14"/>
        <v>120</v>
      </c>
      <c r="AN19" s="11" t="e">
        <f t="shared" si="15"/>
        <v>#DIV/0!</v>
      </c>
      <c r="AO19" s="16"/>
      <c r="AP19" s="8">
        <f>SUMIFS(tblTransactions[Amount],tblTransactions[Category],'Monthly Budget'!$A19,tblTransactions[Month],'Monthly Budget'!AP$4,tblTransactions[Year],'Monthly Budget'!AP$3)</f>
        <v>0</v>
      </c>
      <c r="AQ19" s="19">
        <v>120</v>
      </c>
      <c r="AR19" s="8">
        <f t="shared" si="16"/>
        <v>120</v>
      </c>
      <c r="AS19" s="11" t="e">
        <f t="shared" si="17"/>
        <v>#DIV/0!</v>
      </c>
      <c r="AT19" s="16"/>
      <c r="AU19" s="8">
        <f>SUMIFS(tblTransactions[Amount],tblTransactions[Category],'Monthly Budget'!$A19,tblTransactions[Month],'Monthly Budget'!AU$4,tblTransactions[Year],'Monthly Budget'!AU$3)</f>
        <v>0</v>
      </c>
      <c r="AV19" s="19">
        <v>120</v>
      </c>
      <c r="AW19" s="8">
        <f t="shared" si="18"/>
        <v>120</v>
      </c>
      <c r="AX19" s="11" t="e">
        <f t="shared" si="19"/>
        <v>#DIV/0!</v>
      </c>
      <c r="AY19" s="16"/>
      <c r="AZ19" s="8">
        <f>SUMIFS(tblTransactions[Amount],tblTransactions[Category],'Monthly Budget'!$A19,tblTransactions[Month],'Monthly Budget'!AZ$4,tblTransactions[Year],'Monthly Budget'!AZ$3)</f>
        <v>0</v>
      </c>
      <c r="BA19" s="19">
        <v>120</v>
      </c>
      <c r="BB19" s="8">
        <f t="shared" si="20"/>
        <v>120</v>
      </c>
      <c r="BC19" s="11" t="e">
        <f t="shared" si="21"/>
        <v>#DIV/0!</v>
      </c>
      <c r="BD19" s="16"/>
      <c r="BE19" s="8">
        <f>SUMIFS(tblTransactions[Amount],tblTransactions[Category],'Monthly Budget'!$A19,tblTransactions[Month],'Monthly Budget'!BE$4,tblTransactions[Year],'Monthly Budget'!BE$3)</f>
        <v>0</v>
      </c>
      <c r="BF19" s="19">
        <v>120</v>
      </c>
      <c r="BG19" s="8">
        <f t="shared" si="22"/>
        <v>120</v>
      </c>
      <c r="BH19" s="11" t="e">
        <f t="shared" si="23"/>
        <v>#DIV/0!</v>
      </c>
      <c r="BI19" s="16"/>
    </row>
    <row r="20" spans="1:61" ht="15">
      <c r="A20" s="4" t="s">
        <v>34</v>
      </c>
      <c r="B20" s="8">
        <f>SUMIFS(tblTransactions[Amount],tblTransactions[Category],'Monthly Budget'!$A20,tblTransactions[Month],'Monthly Budget'!B$4,tblTransactions[Year],'Monthly Budget'!B$3)</f>
        <v>563.97</v>
      </c>
      <c r="C20" s="27">
        <v>563.97</v>
      </c>
      <c r="D20" s="8">
        <f t="shared" si="0"/>
        <v>0</v>
      </c>
      <c r="E20" s="11">
        <f t="shared" si="1"/>
        <v>0</v>
      </c>
      <c r="G20" s="8">
        <f>SUMIFS(tblTransactions[Amount],tblTransactions[Category],'Monthly Budget'!$A20,tblTransactions[Month],'Monthly Budget'!G$4,tblTransactions[Year],'Monthly Budget'!G$3)</f>
        <v>563.97</v>
      </c>
      <c r="H20" s="19">
        <v>563.97</v>
      </c>
      <c r="I20" s="8">
        <f t="shared" si="2"/>
        <v>0</v>
      </c>
      <c r="J20" s="11">
        <f t="shared" si="3"/>
        <v>0</v>
      </c>
      <c r="K20" s="16"/>
      <c r="L20" s="8">
        <f>SUMIFS(tblTransactions[Amount],tblTransactions[Category],'Monthly Budget'!$A20,tblTransactions[Month],'Monthly Budget'!L$4,tblTransactions[Year],'Monthly Budget'!L$3)</f>
        <v>563.97</v>
      </c>
      <c r="M20" s="19">
        <v>563.97</v>
      </c>
      <c r="N20" s="8">
        <f t="shared" si="4"/>
        <v>0</v>
      </c>
      <c r="O20" s="11">
        <f t="shared" si="5"/>
        <v>0</v>
      </c>
      <c r="P20" s="16"/>
      <c r="Q20" s="8">
        <f>SUMIFS(tblTransactions[Amount],tblTransactions[Category],'Monthly Budget'!$A20,tblTransactions[Month],'Monthly Budget'!Q$4,tblTransactions[Year],'Monthly Budget'!Q$3)</f>
        <v>0</v>
      </c>
      <c r="R20" s="19">
        <v>563.97</v>
      </c>
      <c r="S20" s="8">
        <f t="shared" si="6"/>
        <v>563.97</v>
      </c>
      <c r="T20" s="11" t="e">
        <f t="shared" si="7"/>
        <v>#DIV/0!</v>
      </c>
      <c r="U20" s="16"/>
      <c r="V20" s="8">
        <f>SUMIFS(tblTransactions[Amount],tblTransactions[Category],'Monthly Budget'!$A20,tblTransactions[Month],'Monthly Budget'!V$4,tblTransactions[Year],'Monthly Budget'!V$3)</f>
        <v>0</v>
      </c>
      <c r="W20" s="19">
        <v>563.97</v>
      </c>
      <c r="X20" s="8">
        <f t="shared" si="8"/>
        <v>563.97</v>
      </c>
      <c r="Y20" s="11" t="e">
        <f t="shared" si="9"/>
        <v>#DIV/0!</v>
      </c>
      <c r="Z20" s="16"/>
      <c r="AA20" s="8">
        <f>SUMIFS(tblTransactions[Amount],tblTransactions[Category],'Monthly Budget'!$A20,tblTransactions[Month],'Monthly Budget'!AA$4,tblTransactions[Year],'Monthly Budget'!AA$3)</f>
        <v>0</v>
      </c>
      <c r="AB20" s="19">
        <v>563.97</v>
      </c>
      <c r="AC20" s="8">
        <f t="shared" si="10"/>
        <v>563.97</v>
      </c>
      <c r="AD20" s="11" t="e">
        <f t="shared" si="11"/>
        <v>#DIV/0!</v>
      </c>
      <c r="AE20" s="16"/>
      <c r="AF20" s="8">
        <f>SUMIFS(tblTransactions[Amount],tblTransactions[Category],'Monthly Budget'!$A20,tblTransactions[Month],'Monthly Budget'!AF$4,tblTransactions[Year],'Monthly Budget'!AF$3)</f>
        <v>0</v>
      </c>
      <c r="AG20" s="19">
        <v>563.97</v>
      </c>
      <c r="AH20" s="8">
        <f t="shared" si="12"/>
        <v>563.97</v>
      </c>
      <c r="AI20" s="11" t="e">
        <f t="shared" si="13"/>
        <v>#DIV/0!</v>
      </c>
      <c r="AJ20" s="16"/>
      <c r="AK20" s="8">
        <f>SUMIFS(tblTransactions[Amount],tblTransactions[Category],'Monthly Budget'!$A20,tblTransactions[Month],'Monthly Budget'!AK$4,tblTransactions[Year],'Monthly Budget'!AK$3)</f>
        <v>0</v>
      </c>
      <c r="AL20" s="19">
        <v>563.97</v>
      </c>
      <c r="AM20" s="8">
        <f t="shared" si="14"/>
        <v>563.97</v>
      </c>
      <c r="AN20" s="11" t="e">
        <f t="shared" si="15"/>
        <v>#DIV/0!</v>
      </c>
      <c r="AO20" s="16"/>
      <c r="AP20" s="8">
        <f>SUMIFS(tblTransactions[Amount],tblTransactions[Category],'Monthly Budget'!$A20,tblTransactions[Month],'Monthly Budget'!AP$4,tblTransactions[Year],'Monthly Budget'!AP$3)</f>
        <v>0</v>
      </c>
      <c r="AQ20" s="19">
        <v>563.97</v>
      </c>
      <c r="AR20" s="8">
        <f t="shared" si="16"/>
        <v>563.97</v>
      </c>
      <c r="AS20" s="11" t="e">
        <f t="shared" si="17"/>
        <v>#DIV/0!</v>
      </c>
      <c r="AT20" s="16"/>
      <c r="AU20" s="8">
        <f>SUMIFS(tblTransactions[Amount],tblTransactions[Category],'Monthly Budget'!$A20,tblTransactions[Month],'Monthly Budget'!AU$4,tblTransactions[Year],'Monthly Budget'!AU$3)</f>
        <v>0</v>
      </c>
      <c r="AV20" s="19">
        <v>563.97</v>
      </c>
      <c r="AW20" s="8">
        <f t="shared" si="18"/>
        <v>563.97</v>
      </c>
      <c r="AX20" s="11" t="e">
        <f t="shared" si="19"/>
        <v>#DIV/0!</v>
      </c>
      <c r="AY20" s="16"/>
      <c r="AZ20" s="8">
        <f>SUMIFS(tblTransactions[Amount],tblTransactions[Category],'Monthly Budget'!$A20,tblTransactions[Month],'Monthly Budget'!AZ$4,tblTransactions[Year],'Monthly Budget'!AZ$3)</f>
        <v>0</v>
      </c>
      <c r="BA20" s="19">
        <v>563.97</v>
      </c>
      <c r="BB20" s="8">
        <f t="shared" si="20"/>
        <v>563.97</v>
      </c>
      <c r="BC20" s="11" t="e">
        <f t="shared" si="21"/>
        <v>#DIV/0!</v>
      </c>
      <c r="BD20" s="16"/>
      <c r="BE20" s="8">
        <f>SUMIFS(tblTransactions[Amount],tblTransactions[Category],'Monthly Budget'!$A20,tblTransactions[Month],'Monthly Budget'!BE$4,tblTransactions[Year],'Monthly Budget'!BE$3)</f>
        <v>0</v>
      </c>
      <c r="BF20" s="19">
        <v>563.97</v>
      </c>
      <c r="BG20" s="8">
        <f t="shared" si="22"/>
        <v>563.97</v>
      </c>
      <c r="BH20" s="11" t="e">
        <f t="shared" si="23"/>
        <v>#DIV/0!</v>
      </c>
      <c r="BI20" s="16"/>
    </row>
    <row r="21" spans="1:61" ht="15">
      <c r="A21" s="4" t="s">
        <v>21</v>
      </c>
      <c r="B21" s="8">
        <f>SUMIFS(tblTransactions[Amount],tblTransactions[Category],'Monthly Budget'!$A21,tblTransactions[Month],'Monthly Budget'!B$4,tblTransactions[Year],'Monthly Budget'!B$3)</f>
        <v>98</v>
      </c>
      <c r="C21" s="27">
        <v>98</v>
      </c>
      <c r="D21" s="8">
        <f t="shared" si="0"/>
        <v>0</v>
      </c>
      <c r="E21" s="11">
        <f t="shared" si="1"/>
        <v>0</v>
      </c>
      <c r="G21" s="8">
        <f>SUMIFS(tblTransactions[Amount],tblTransactions[Category],'Monthly Budget'!$A21,tblTransactions[Month],'Monthly Budget'!G$4,tblTransactions[Year],'Monthly Budget'!G$3)</f>
        <v>98</v>
      </c>
      <c r="H21" s="19">
        <v>98</v>
      </c>
      <c r="I21" s="8">
        <f t="shared" si="2"/>
        <v>0</v>
      </c>
      <c r="J21" s="11">
        <f t="shared" si="3"/>
        <v>0</v>
      </c>
      <c r="K21" s="16"/>
      <c r="L21" s="8">
        <f>SUMIFS(tblTransactions[Amount],tblTransactions[Category],'Monthly Budget'!$A21,tblTransactions[Month],'Monthly Budget'!L$4,tblTransactions[Year],'Monthly Budget'!L$3)</f>
        <v>98</v>
      </c>
      <c r="M21" s="19">
        <v>98</v>
      </c>
      <c r="N21" s="8">
        <f t="shared" si="4"/>
        <v>0</v>
      </c>
      <c r="O21" s="11">
        <f t="shared" si="5"/>
        <v>0</v>
      </c>
      <c r="P21" s="16"/>
      <c r="Q21" s="8">
        <f>SUMIFS(tblTransactions[Amount],tblTransactions[Category],'Monthly Budget'!$A21,tblTransactions[Month],'Monthly Budget'!Q$4,tblTransactions[Year],'Monthly Budget'!Q$3)</f>
        <v>0</v>
      </c>
      <c r="R21" s="19">
        <v>98</v>
      </c>
      <c r="S21" s="8">
        <f t="shared" si="6"/>
        <v>98</v>
      </c>
      <c r="T21" s="11" t="e">
        <f t="shared" si="7"/>
        <v>#DIV/0!</v>
      </c>
      <c r="U21" s="16"/>
      <c r="V21" s="8">
        <f>SUMIFS(tblTransactions[Amount],tblTransactions[Category],'Monthly Budget'!$A21,tblTransactions[Month],'Monthly Budget'!V$4,tblTransactions[Year],'Monthly Budget'!V$3)</f>
        <v>0</v>
      </c>
      <c r="W21" s="19">
        <v>98</v>
      </c>
      <c r="X21" s="8">
        <f t="shared" si="8"/>
        <v>98</v>
      </c>
      <c r="Y21" s="11" t="e">
        <f t="shared" si="9"/>
        <v>#DIV/0!</v>
      </c>
      <c r="Z21" s="16"/>
      <c r="AA21" s="8">
        <f>SUMIFS(tblTransactions[Amount],tblTransactions[Category],'Monthly Budget'!$A21,tblTransactions[Month],'Monthly Budget'!AA$4,tblTransactions[Year],'Monthly Budget'!AA$3)</f>
        <v>0</v>
      </c>
      <c r="AB21" s="19">
        <v>98</v>
      </c>
      <c r="AC21" s="8">
        <f t="shared" si="10"/>
        <v>98</v>
      </c>
      <c r="AD21" s="11" t="e">
        <f t="shared" si="11"/>
        <v>#DIV/0!</v>
      </c>
      <c r="AE21" s="16"/>
      <c r="AF21" s="8">
        <f>SUMIFS(tblTransactions[Amount],tblTransactions[Category],'Monthly Budget'!$A21,tblTransactions[Month],'Monthly Budget'!AF$4,tblTransactions[Year],'Monthly Budget'!AF$3)</f>
        <v>0</v>
      </c>
      <c r="AG21" s="19">
        <v>98</v>
      </c>
      <c r="AH21" s="8">
        <f t="shared" si="12"/>
        <v>98</v>
      </c>
      <c r="AI21" s="11" t="e">
        <f t="shared" si="13"/>
        <v>#DIV/0!</v>
      </c>
      <c r="AJ21" s="16"/>
      <c r="AK21" s="8">
        <f>SUMIFS(tblTransactions[Amount],tblTransactions[Category],'Monthly Budget'!$A21,tblTransactions[Month],'Monthly Budget'!AK$4,tblTransactions[Year],'Monthly Budget'!AK$3)</f>
        <v>0</v>
      </c>
      <c r="AL21" s="19">
        <v>98</v>
      </c>
      <c r="AM21" s="8">
        <f t="shared" si="14"/>
        <v>98</v>
      </c>
      <c r="AN21" s="11" t="e">
        <f t="shared" si="15"/>
        <v>#DIV/0!</v>
      </c>
      <c r="AO21" s="16"/>
      <c r="AP21" s="8">
        <f>SUMIFS(tblTransactions[Amount],tblTransactions[Category],'Monthly Budget'!$A21,tblTransactions[Month],'Monthly Budget'!AP$4,tblTransactions[Year],'Monthly Budget'!AP$3)</f>
        <v>0</v>
      </c>
      <c r="AQ21" s="19">
        <v>98</v>
      </c>
      <c r="AR21" s="8">
        <f t="shared" si="16"/>
        <v>98</v>
      </c>
      <c r="AS21" s="11" t="e">
        <f t="shared" si="17"/>
        <v>#DIV/0!</v>
      </c>
      <c r="AT21" s="16"/>
      <c r="AU21" s="8">
        <f>SUMIFS(tblTransactions[Amount],tblTransactions[Category],'Monthly Budget'!$A21,tblTransactions[Month],'Monthly Budget'!AU$4,tblTransactions[Year],'Monthly Budget'!AU$3)</f>
        <v>0</v>
      </c>
      <c r="AV21" s="19">
        <v>98</v>
      </c>
      <c r="AW21" s="8">
        <f t="shared" si="18"/>
        <v>98</v>
      </c>
      <c r="AX21" s="11" t="e">
        <f t="shared" si="19"/>
        <v>#DIV/0!</v>
      </c>
      <c r="AY21" s="16"/>
      <c r="AZ21" s="8">
        <f>SUMIFS(tblTransactions[Amount],tblTransactions[Category],'Monthly Budget'!$A21,tblTransactions[Month],'Monthly Budget'!AZ$4,tblTransactions[Year],'Monthly Budget'!AZ$3)</f>
        <v>0</v>
      </c>
      <c r="BA21" s="19">
        <v>98</v>
      </c>
      <c r="BB21" s="8">
        <f t="shared" si="20"/>
        <v>98</v>
      </c>
      <c r="BC21" s="11" t="e">
        <f t="shared" si="21"/>
        <v>#DIV/0!</v>
      </c>
      <c r="BD21" s="16"/>
      <c r="BE21" s="8">
        <f>SUMIFS(tblTransactions[Amount],tblTransactions[Category],'Monthly Budget'!$A21,tblTransactions[Month],'Monthly Budget'!BE$4,tblTransactions[Year],'Monthly Budget'!BE$3)</f>
        <v>0</v>
      </c>
      <c r="BF21" s="19">
        <v>98</v>
      </c>
      <c r="BG21" s="8">
        <f t="shared" si="22"/>
        <v>98</v>
      </c>
      <c r="BH21" s="11" t="e">
        <f t="shared" si="23"/>
        <v>#DIV/0!</v>
      </c>
      <c r="BI21" s="16"/>
    </row>
    <row r="22" spans="1:61" ht="15">
      <c r="A22" s="4" t="s">
        <v>35</v>
      </c>
      <c r="B22" s="8">
        <f>SUMIFS(tblTransactions[Amount],tblTransactions[Category],'Monthly Budget'!$A22,tblTransactions[Month],'Monthly Budget'!B$4,tblTransactions[Year],'Monthly Budget'!B$3)</f>
        <v>393.02</v>
      </c>
      <c r="C22" s="27">
        <v>400</v>
      </c>
      <c r="D22" s="8">
        <f t="shared" si="0"/>
        <v>6.980000000000018</v>
      </c>
      <c r="E22" s="11">
        <f t="shared" si="1"/>
        <v>0.01775991043712799</v>
      </c>
      <c r="G22" s="8">
        <f>SUMIFS(tblTransactions[Amount],tblTransactions[Category],'Monthly Budget'!$A22,tblTransactions[Month],'Monthly Budget'!G$4,tblTransactions[Year],'Monthly Budget'!G$3)</f>
        <v>622.43</v>
      </c>
      <c r="H22" s="19">
        <v>450</v>
      </c>
      <c r="I22" s="8">
        <f t="shared" si="2"/>
        <v>-172.42999999999995</v>
      </c>
      <c r="J22" s="11">
        <f t="shared" si="3"/>
        <v>-0.27702713558151115</v>
      </c>
      <c r="K22" s="16"/>
      <c r="L22" s="8">
        <f>SUMIFS(tblTransactions[Amount],tblTransactions[Category],'Monthly Budget'!$A22,tblTransactions[Month],'Monthly Budget'!L$4,tblTransactions[Year],'Monthly Budget'!L$3)</f>
        <v>364.29</v>
      </c>
      <c r="M22" s="19">
        <v>400</v>
      </c>
      <c r="N22" s="8">
        <f t="shared" si="4"/>
        <v>35.70999999999998</v>
      </c>
      <c r="O22" s="11">
        <f t="shared" si="5"/>
        <v>0.09802629772983051</v>
      </c>
      <c r="P22" s="16"/>
      <c r="Q22" s="8">
        <f>SUMIFS(tblTransactions[Amount],tblTransactions[Category],'Monthly Budget'!$A22,tblTransactions[Month],'Monthly Budget'!Q$4,tblTransactions[Year],'Monthly Budget'!Q$3)</f>
        <v>0</v>
      </c>
      <c r="R22" s="19">
        <v>400</v>
      </c>
      <c r="S22" s="8">
        <f t="shared" si="6"/>
        <v>400</v>
      </c>
      <c r="T22" s="11" t="e">
        <f t="shared" si="7"/>
        <v>#DIV/0!</v>
      </c>
      <c r="U22" s="16"/>
      <c r="V22" s="8">
        <f>SUMIFS(tblTransactions[Amount],tblTransactions[Category],'Monthly Budget'!$A22,tblTransactions[Month],'Monthly Budget'!V$4,tblTransactions[Year],'Monthly Budget'!V$3)</f>
        <v>0</v>
      </c>
      <c r="W22" s="19">
        <v>400</v>
      </c>
      <c r="X22" s="8">
        <f t="shared" si="8"/>
        <v>400</v>
      </c>
      <c r="Y22" s="11" t="e">
        <f t="shared" si="9"/>
        <v>#DIV/0!</v>
      </c>
      <c r="Z22" s="16"/>
      <c r="AA22" s="8">
        <f>SUMIFS(tblTransactions[Amount],tblTransactions[Category],'Monthly Budget'!$A22,tblTransactions[Month],'Monthly Budget'!AA$4,tblTransactions[Year],'Monthly Budget'!AA$3)</f>
        <v>0</v>
      </c>
      <c r="AB22" s="19">
        <v>400</v>
      </c>
      <c r="AC22" s="8">
        <f t="shared" si="10"/>
        <v>400</v>
      </c>
      <c r="AD22" s="11" t="e">
        <f t="shared" si="11"/>
        <v>#DIV/0!</v>
      </c>
      <c r="AE22" s="16"/>
      <c r="AF22" s="8">
        <f>SUMIFS(tblTransactions[Amount],tblTransactions[Category],'Monthly Budget'!$A22,tblTransactions[Month],'Monthly Budget'!AF$4,tblTransactions[Year],'Monthly Budget'!AF$3)</f>
        <v>0</v>
      </c>
      <c r="AG22" s="19">
        <v>400</v>
      </c>
      <c r="AH22" s="8">
        <f t="shared" si="12"/>
        <v>400</v>
      </c>
      <c r="AI22" s="11" t="e">
        <f t="shared" si="13"/>
        <v>#DIV/0!</v>
      </c>
      <c r="AJ22" s="16"/>
      <c r="AK22" s="8">
        <f>SUMIFS(tblTransactions[Amount],tblTransactions[Category],'Monthly Budget'!$A22,tblTransactions[Month],'Monthly Budget'!AK$4,tblTransactions[Year],'Monthly Budget'!AK$3)</f>
        <v>0</v>
      </c>
      <c r="AL22" s="19">
        <v>400</v>
      </c>
      <c r="AM22" s="8">
        <f t="shared" si="14"/>
        <v>400</v>
      </c>
      <c r="AN22" s="11" t="e">
        <f t="shared" si="15"/>
        <v>#DIV/0!</v>
      </c>
      <c r="AO22" s="16"/>
      <c r="AP22" s="8">
        <f>SUMIFS(tblTransactions[Amount],tblTransactions[Category],'Monthly Budget'!$A22,tblTransactions[Month],'Monthly Budget'!AP$4,tblTransactions[Year],'Monthly Budget'!AP$3)</f>
        <v>0</v>
      </c>
      <c r="AQ22" s="19">
        <v>400</v>
      </c>
      <c r="AR22" s="8">
        <f t="shared" si="16"/>
        <v>400</v>
      </c>
      <c r="AS22" s="11" t="e">
        <f t="shared" si="17"/>
        <v>#DIV/0!</v>
      </c>
      <c r="AT22" s="16"/>
      <c r="AU22" s="8">
        <f>SUMIFS(tblTransactions[Amount],tblTransactions[Category],'Monthly Budget'!$A22,tblTransactions[Month],'Monthly Budget'!AU$4,tblTransactions[Year],'Monthly Budget'!AU$3)</f>
        <v>0</v>
      </c>
      <c r="AV22" s="19">
        <v>400</v>
      </c>
      <c r="AW22" s="8">
        <f t="shared" si="18"/>
        <v>400</v>
      </c>
      <c r="AX22" s="11" t="e">
        <f t="shared" si="19"/>
        <v>#DIV/0!</v>
      </c>
      <c r="AY22" s="16"/>
      <c r="AZ22" s="8">
        <f>SUMIFS(tblTransactions[Amount],tblTransactions[Category],'Monthly Budget'!$A22,tblTransactions[Month],'Monthly Budget'!AZ$4,tblTransactions[Year],'Monthly Budget'!AZ$3)</f>
        <v>0</v>
      </c>
      <c r="BA22" s="19">
        <v>400</v>
      </c>
      <c r="BB22" s="8">
        <f t="shared" si="20"/>
        <v>400</v>
      </c>
      <c r="BC22" s="11" t="e">
        <f t="shared" si="21"/>
        <v>#DIV/0!</v>
      </c>
      <c r="BD22" s="16"/>
      <c r="BE22" s="8">
        <f>SUMIFS(tblTransactions[Amount],tblTransactions[Category],'Monthly Budget'!$A22,tblTransactions[Month],'Monthly Budget'!BE$4,tblTransactions[Year],'Monthly Budget'!BE$3)</f>
        <v>0</v>
      </c>
      <c r="BF22" s="19">
        <v>400</v>
      </c>
      <c r="BG22" s="8">
        <f t="shared" si="22"/>
        <v>400</v>
      </c>
      <c r="BH22" s="11" t="e">
        <f t="shared" si="23"/>
        <v>#DIV/0!</v>
      </c>
      <c r="BI22" s="16"/>
    </row>
    <row r="23" spans="1:61" ht="15">
      <c r="A23" s="4" t="s">
        <v>36</v>
      </c>
      <c r="B23" s="8">
        <f>SUMIFS(tblTransactions[Amount],tblTransactions[Category],'Monthly Budget'!$A23,tblTransactions[Month],'Monthly Budget'!B$4,tblTransactions[Year],'Monthly Budget'!B$3)</f>
        <v>1033.3200000000002</v>
      </c>
      <c r="C23" s="27">
        <v>1100</v>
      </c>
      <c r="D23" s="8">
        <f t="shared" si="0"/>
        <v>66.67999999999984</v>
      </c>
      <c r="E23" s="11">
        <f t="shared" si="1"/>
        <v>0.06452986490148249</v>
      </c>
      <c r="G23" s="8">
        <f>SUMIFS(tblTransactions[Amount],tblTransactions[Category],'Monthly Budget'!$A23,tblTransactions[Month],'Monthly Budget'!G$4,tblTransactions[Year],'Monthly Budget'!G$3)</f>
        <v>1240.14</v>
      </c>
      <c r="H23" s="19">
        <v>1200</v>
      </c>
      <c r="I23" s="8">
        <f t="shared" si="2"/>
        <v>-40.1400000000001</v>
      </c>
      <c r="J23" s="11">
        <f t="shared" si="3"/>
        <v>-0.032367313367845596</v>
      </c>
      <c r="K23" s="16"/>
      <c r="L23" s="8">
        <f>SUMIFS(tblTransactions[Amount],tblTransactions[Category],'Monthly Budget'!$A23,tblTransactions[Month],'Monthly Budget'!L$4,tblTransactions[Year],'Monthly Budget'!L$3)</f>
        <v>904.8199999999999</v>
      </c>
      <c r="M23" s="19">
        <v>1100</v>
      </c>
      <c r="N23" s="8">
        <f t="shared" si="4"/>
        <v>195.18000000000006</v>
      </c>
      <c r="O23" s="11">
        <f t="shared" si="5"/>
        <v>0.21571141221458423</v>
      </c>
      <c r="P23" s="16"/>
      <c r="Q23" s="8">
        <f>SUMIFS(tblTransactions[Amount],tblTransactions[Category],'Monthly Budget'!$A23,tblTransactions[Month],'Monthly Budget'!Q$4,tblTransactions[Year],'Monthly Budget'!Q$3)</f>
        <v>0</v>
      </c>
      <c r="R23" s="19">
        <v>1100</v>
      </c>
      <c r="S23" s="8">
        <f t="shared" si="6"/>
        <v>1100</v>
      </c>
      <c r="T23" s="11" t="e">
        <f t="shared" si="7"/>
        <v>#DIV/0!</v>
      </c>
      <c r="U23" s="16"/>
      <c r="V23" s="8">
        <f>SUMIFS(tblTransactions[Amount],tblTransactions[Category],'Monthly Budget'!$A23,tblTransactions[Month],'Monthly Budget'!V$4,tblTransactions[Year],'Monthly Budget'!V$3)</f>
        <v>0</v>
      </c>
      <c r="W23" s="19">
        <v>1100</v>
      </c>
      <c r="X23" s="8">
        <f t="shared" si="8"/>
        <v>1100</v>
      </c>
      <c r="Y23" s="11" t="e">
        <f t="shared" si="9"/>
        <v>#DIV/0!</v>
      </c>
      <c r="Z23" s="16"/>
      <c r="AA23" s="8">
        <f>SUMIFS(tblTransactions[Amount],tblTransactions[Category],'Monthly Budget'!$A23,tblTransactions[Month],'Monthly Budget'!AA$4,tblTransactions[Year],'Monthly Budget'!AA$3)</f>
        <v>0</v>
      </c>
      <c r="AB23" s="19">
        <v>1100</v>
      </c>
      <c r="AC23" s="8">
        <f t="shared" si="10"/>
        <v>1100</v>
      </c>
      <c r="AD23" s="11" t="e">
        <f t="shared" si="11"/>
        <v>#DIV/0!</v>
      </c>
      <c r="AE23" s="16"/>
      <c r="AF23" s="8">
        <f>SUMIFS(tblTransactions[Amount],tblTransactions[Category],'Monthly Budget'!$A23,tblTransactions[Month],'Monthly Budget'!AF$4,tblTransactions[Year],'Monthly Budget'!AF$3)</f>
        <v>0</v>
      </c>
      <c r="AG23" s="19">
        <v>1100</v>
      </c>
      <c r="AH23" s="8">
        <f t="shared" si="12"/>
        <v>1100</v>
      </c>
      <c r="AI23" s="11" t="e">
        <f t="shared" si="13"/>
        <v>#DIV/0!</v>
      </c>
      <c r="AJ23" s="16"/>
      <c r="AK23" s="8">
        <f>SUMIFS(tblTransactions[Amount],tblTransactions[Category],'Monthly Budget'!$A23,tblTransactions[Month],'Monthly Budget'!AK$4,tblTransactions[Year],'Monthly Budget'!AK$3)</f>
        <v>0</v>
      </c>
      <c r="AL23" s="19">
        <v>1100</v>
      </c>
      <c r="AM23" s="8">
        <f t="shared" si="14"/>
        <v>1100</v>
      </c>
      <c r="AN23" s="11" t="e">
        <f t="shared" si="15"/>
        <v>#DIV/0!</v>
      </c>
      <c r="AO23" s="16"/>
      <c r="AP23" s="8">
        <f>SUMIFS(tblTransactions[Amount],tblTransactions[Category],'Monthly Budget'!$A23,tblTransactions[Month],'Monthly Budget'!AP$4,tblTransactions[Year],'Monthly Budget'!AP$3)</f>
        <v>0</v>
      </c>
      <c r="AQ23" s="19">
        <v>1100</v>
      </c>
      <c r="AR23" s="8">
        <f t="shared" si="16"/>
        <v>1100</v>
      </c>
      <c r="AS23" s="11" t="e">
        <f t="shared" si="17"/>
        <v>#DIV/0!</v>
      </c>
      <c r="AT23" s="16"/>
      <c r="AU23" s="8">
        <f>SUMIFS(tblTransactions[Amount],tblTransactions[Category],'Monthly Budget'!$A23,tblTransactions[Month],'Monthly Budget'!AU$4,tblTransactions[Year],'Monthly Budget'!AU$3)</f>
        <v>0</v>
      </c>
      <c r="AV23" s="19">
        <v>1100</v>
      </c>
      <c r="AW23" s="8">
        <f t="shared" si="18"/>
        <v>1100</v>
      </c>
      <c r="AX23" s="11" t="e">
        <f t="shared" si="19"/>
        <v>#DIV/0!</v>
      </c>
      <c r="AY23" s="16"/>
      <c r="AZ23" s="8">
        <f>SUMIFS(tblTransactions[Amount],tblTransactions[Category],'Monthly Budget'!$A23,tblTransactions[Month],'Monthly Budget'!AZ$4,tblTransactions[Year],'Monthly Budget'!AZ$3)</f>
        <v>0</v>
      </c>
      <c r="BA23" s="19">
        <v>1100</v>
      </c>
      <c r="BB23" s="8">
        <f t="shared" si="20"/>
        <v>1100</v>
      </c>
      <c r="BC23" s="11" t="e">
        <f t="shared" si="21"/>
        <v>#DIV/0!</v>
      </c>
      <c r="BD23" s="16"/>
      <c r="BE23" s="8">
        <f>SUMIFS(tblTransactions[Amount],tblTransactions[Category],'Monthly Budget'!$A23,tblTransactions[Month],'Monthly Budget'!BE$4,tblTransactions[Year],'Monthly Budget'!BE$3)</f>
        <v>0</v>
      </c>
      <c r="BF23" s="19">
        <v>1100</v>
      </c>
      <c r="BG23" s="8">
        <f t="shared" si="22"/>
        <v>1100</v>
      </c>
      <c r="BH23" s="11" t="e">
        <f t="shared" si="23"/>
        <v>#DIV/0!</v>
      </c>
      <c r="BI23" s="16"/>
    </row>
    <row r="24" spans="1:61" ht="15">
      <c r="A24" s="4" t="s">
        <v>37</v>
      </c>
      <c r="B24" s="8">
        <f>SUMIFS(tblTransactions[Amount],tblTransactions[Category],'Monthly Budget'!$A24,tblTransactions[Month],'Monthly Budget'!B$4,tblTransactions[Year],'Monthly Budget'!B$3)</f>
        <v>243.93</v>
      </c>
      <c r="C24" s="27">
        <v>300</v>
      </c>
      <c r="D24" s="8">
        <f t="shared" si="0"/>
        <v>56.06999999999999</v>
      </c>
      <c r="E24" s="11">
        <f t="shared" si="1"/>
        <v>0.2298610257040954</v>
      </c>
      <c r="G24" s="8">
        <f>SUMIFS(tblTransactions[Amount],tblTransactions[Category],'Monthly Budget'!$A24,tblTransactions[Month],'Monthly Budget'!G$4,tblTransactions[Year],'Monthly Budget'!G$3)</f>
        <v>618.9000000000001</v>
      </c>
      <c r="H24" s="19">
        <v>300</v>
      </c>
      <c r="I24" s="8">
        <f t="shared" si="2"/>
        <v>-318.9000000000001</v>
      </c>
      <c r="J24" s="11">
        <f t="shared" si="3"/>
        <v>-0.5152690256907417</v>
      </c>
      <c r="K24" s="16"/>
      <c r="L24" s="8">
        <f>SUMIFS(tblTransactions[Amount],tblTransactions[Category],'Monthly Budget'!$A24,tblTransactions[Month],'Monthly Budget'!L$4,tblTransactions[Year],'Monthly Budget'!L$3)</f>
        <v>335.65</v>
      </c>
      <c r="M24" s="19">
        <v>300</v>
      </c>
      <c r="N24" s="8">
        <f t="shared" si="4"/>
        <v>-35.64999999999998</v>
      </c>
      <c r="O24" s="11">
        <f t="shared" si="5"/>
        <v>-0.10621182779681204</v>
      </c>
      <c r="P24" s="16"/>
      <c r="Q24" s="8">
        <f>SUMIFS(tblTransactions[Amount],tblTransactions[Category],'Monthly Budget'!$A24,tblTransactions[Month],'Monthly Budget'!Q$4,tblTransactions[Year],'Monthly Budget'!Q$3)</f>
        <v>0</v>
      </c>
      <c r="R24" s="19">
        <v>300</v>
      </c>
      <c r="S24" s="8">
        <f t="shared" si="6"/>
        <v>300</v>
      </c>
      <c r="T24" s="11" t="e">
        <f t="shared" si="7"/>
        <v>#DIV/0!</v>
      </c>
      <c r="U24" s="16"/>
      <c r="V24" s="8">
        <f>SUMIFS(tblTransactions[Amount],tblTransactions[Category],'Monthly Budget'!$A24,tblTransactions[Month],'Monthly Budget'!V$4,tblTransactions[Year],'Monthly Budget'!V$3)</f>
        <v>0</v>
      </c>
      <c r="W24" s="19">
        <v>300</v>
      </c>
      <c r="X24" s="8">
        <f t="shared" si="8"/>
        <v>300</v>
      </c>
      <c r="Y24" s="11" t="e">
        <f t="shared" si="9"/>
        <v>#DIV/0!</v>
      </c>
      <c r="Z24" s="16"/>
      <c r="AA24" s="8">
        <f>SUMIFS(tblTransactions[Amount],tblTransactions[Category],'Monthly Budget'!$A24,tblTransactions[Month],'Monthly Budget'!AA$4,tblTransactions[Year],'Monthly Budget'!AA$3)</f>
        <v>0</v>
      </c>
      <c r="AB24" s="19">
        <v>300</v>
      </c>
      <c r="AC24" s="8">
        <f t="shared" si="10"/>
        <v>300</v>
      </c>
      <c r="AD24" s="11" t="e">
        <f t="shared" si="11"/>
        <v>#DIV/0!</v>
      </c>
      <c r="AE24" s="16"/>
      <c r="AF24" s="8">
        <f>SUMIFS(tblTransactions[Amount],tblTransactions[Category],'Monthly Budget'!$A24,tblTransactions[Month],'Monthly Budget'!AF$4,tblTransactions[Year],'Monthly Budget'!AF$3)</f>
        <v>0</v>
      </c>
      <c r="AG24" s="19">
        <v>300</v>
      </c>
      <c r="AH24" s="8">
        <f t="shared" si="12"/>
        <v>300</v>
      </c>
      <c r="AI24" s="11" t="e">
        <f t="shared" si="13"/>
        <v>#DIV/0!</v>
      </c>
      <c r="AJ24" s="16"/>
      <c r="AK24" s="8">
        <f>SUMIFS(tblTransactions[Amount],tblTransactions[Category],'Monthly Budget'!$A24,tblTransactions[Month],'Monthly Budget'!AK$4,tblTransactions[Year],'Monthly Budget'!AK$3)</f>
        <v>0</v>
      </c>
      <c r="AL24" s="19">
        <v>300</v>
      </c>
      <c r="AM24" s="8">
        <f t="shared" si="14"/>
        <v>300</v>
      </c>
      <c r="AN24" s="11" t="e">
        <f t="shared" si="15"/>
        <v>#DIV/0!</v>
      </c>
      <c r="AO24" s="16"/>
      <c r="AP24" s="8">
        <f>SUMIFS(tblTransactions[Amount],tblTransactions[Category],'Monthly Budget'!$A24,tblTransactions[Month],'Monthly Budget'!AP$4,tblTransactions[Year],'Monthly Budget'!AP$3)</f>
        <v>0</v>
      </c>
      <c r="AQ24" s="19">
        <v>300</v>
      </c>
      <c r="AR24" s="8">
        <f t="shared" si="16"/>
        <v>300</v>
      </c>
      <c r="AS24" s="11" t="e">
        <f t="shared" si="17"/>
        <v>#DIV/0!</v>
      </c>
      <c r="AT24" s="16"/>
      <c r="AU24" s="8">
        <f>SUMIFS(tblTransactions[Amount],tblTransactions[Category],'Monthly Budget'!$A24,tblTransactions[Month],'Monthly Budget'!AU$4,tblTransactions[Year],'Monthly Budget'!AU$3)</f>
        <v>0</v>
      </c>
      <c r="AV24" s="19">
        <v>300</v>
      </c>
      <c r="AW24" s="8">
        <f t="shared" si="18"/>
        <v>300</v>
      </c>
      <c r="AX24" s="11" t="e">
        <f t="shared" si="19"/>
        <v>#DIV/0!</v>
      </c>
      <c r="AY24" s="16"/>
      <c r="AZ24" s="8">
        <f>SUMIFS(tblTransactions[Amount],tblTransactions[Category],'Monthly Budget'!$A24,tblTransactions[Month],'Monthly Budget'!AZ$4,tblTransactions[Year],'Monthly Budget'!AZ$3)</f>
        <v>0</v>
      </c>
      <c r="BA24" s="19">
        <v>300</v>
      </c>
      <c r="BB24" s="8">
        <f t="shared" si="20"/>
        <v>300</v>
      </c>
      <c r="BC24" s="11" t="e">
        <f t="shared" si="21"/>
        <v>#DIV/0!</v>
      </c>
      <c r="BD24" s="16"/>
      <c r="BE24" s="8">
        <f>SUMIFS(tblTransactions[Amount],tblTransactions[Category],'Monthly Budget'!$A24,tblTransactions[Month],'Monthly Budget'!BE$4,tblTransactions[Year],'Monthly Budget'!BE$3)</f>
        <v>0</v>
      </c>
      <c r="BF24" s="19">
        <v>300</v>
      </c>
      <c r="BG24" s="8">
        <f t="shared" si="22"/>
        <v>300</v>
      </c>
      <c r="BH24" s="11" t="e">
        <f t="shared" si="23"/>
        <v>#DIV/0!</v>
      </c>
      <c r="BI24" s="16"/>
    </row>
    <row r="25" spans="1:61" ht="15">
      <c r="A25" s="4" t="s">
        <v>23</v>
      </c>
      <c r="B25" s="8">
        <f>SUMIFS(tblTransactions[Amount],tblTransactions[Category],'Monthly Budget'!$A25,tblTransactions[Month],'Monthly Budget'!B$4,tblTransactions[Year],'Monthly Budget'!B$3)</f>
        <v>230.70999999999998</v>
      </c>
      <c r="C25" s="27">
        <v>200</v>
      </c>
      <c r="D25" s="8">
        <f t="shared" si="0"/>
        <v>-30.70999999999998</v>
      </c>
      <c r="E25" s="11">
        <f t="shared" si="1"/>
        <v>-0.1331108317801568</v>
      </c>
      <c r="G25" s="8">
        <f>SUMIFS(tblTransactions[Amount],tblTransactions[Category],'Monthly Budget'!$A25,tblTransactions[Month],'Monthly Budget'!G$4,tblTransactions[Year],'Monthly Budget'!G$3)</f>
        <v>264.24</v>
      </c>
      <c r="H25" s="19">
        <v>200</v>
      </c>
      <c r="I25" s="8">
        <f t="shared" si="2"/>
        <v>-64.24000000000001</v>
      </c>
      <c r="J25" s="11">
        <f t="shared" si="3"/>
        <v>-0.24311232213139577</v>
      </c>
      <c r="K25" s="16"/>
      <c r="L25" s="8">
        <f>SUMIFS(tblTransactions[Amount],tblTransactions[Category],'Monthly Budget'!$A25,tblTransactions[Month],'Monthly Budget'!L$4,tblTransactions[Year],'Monthly Budget'!L$3)</f>
        <v>256.54999999999995</v>
      </c>
      <c r="M25" s="19">
        <v>200</v>
      </c>
      <c r="N25" s="8">
        <f t="shared" si="4"/>
        <v>-56.549999999999955</v>
      </c>
      <c r="O25" s="11">
        <f t="shared" si="5"/>
        <v>-0.2204248684466964</v>
      </c>
      <c r="P25" s="16"/>
      <c r="Q25" s="8">
        <f>SUMIFS(tblTransactions[Amount],tblTransactions[Category],'Monthly Budget'!$A25,tblTransactions[Month],'Monthly Budget'!Q$4,tblTransactions[Year],'Monthly Budget'!Q$3)</f>
        <v>0</v>
      </c>
      <c r="R25" s="19">
        <v>200</v>
      </c>
      <c r="S25" s="8">
        <f t="shared" si="6"/>
        <v>200</v>
      </c>
      <c r="T25" s="11" t="e">
        <f t="shared" si="7"/>
        <v>#DIV/0!</v>
      </c>
      <c r="U25" s="16"/>
      <c r="V25" s="8">
        <f>SUMIFS(tblTransactions[Amount],tblTransactions[Category],'Monthly Budget'!$A25,tblTransactions[Month],'Monthly Budget'!V$4,tblTransactions[Year],'Monthly Budget'!V$3)</f>
        <v>0</v>
      </c>
      <c r="W25" s="19">
        <v>200</v>
      </c>
      <c r="X25" s="8">
        <f t="shared" si="8"/>
        <v>200</v>
      </c>
      <c r="Y25" s="11" t="e">
        <f t="shared" si="9"/>
        <v>#DIV/0!</v>
      </c>
      <c r="Z25" s="16"/>
      <c r="AA25" s="8">
        <f>SUMIFS(tblTransactions[Amount],tblTransactions[Category],'Monthly Budget'!$A25,tblTransactions[Month],'Monthly Budget'!AA$4,tblTransactions[Year],'Monthly Budget'!AA$3)</f>
        <v>0</v>
      </c>
      <c r="AB25" s="19">
        <v>200</v>
      </c>
      <c r="AC25" s="8">
        <f t="shared" si="10"/>
        <v>200</v>
      </c>
      <c r="AD25" s="11" t="e">
        <f t="shared" si="11"/>
        <v>#DIV/0!</v>
      </c>
      <c r="AE25" s="16"/>
      <c r="AF25" s="8">
        <f>SUMIFS(tblTransactions[Amount],tblTransactions[Category],'Monthly Budget'!$A25,tblTransactions[Month],'Monthly Budget'!AF$4,tblTransactions[Year],'Monthly Budget'!AF$3)</f>
        <v>0</v>
      </c>
      <c r="AG25" s="19">
        <v>200</v>
      </c>
      <c r="AH25" s="8">
        <f t="shared" si="12"/>
        <v>200</v>
      </c>
      <c r="AI25" s="11" t="e">
        <f t="shared" si="13"/>
        <v>#DIV/0!</v>
      </c>
      <c r="AJ25" s="16"/>
      <c r="AK25" s="8">
        <f>SUMIFS(tblTransactions[Amount],tblTransactions[Category],'Monthly Budget'!$A25,tblTransactions[Month],'Monthly Budget'!AK$4,tblTransactions[Year],'Monthly Budget'!AK$3)</f>
        <v>0</v>
      </c>
      <c r="AL25" s="19">
        <v>200</v>
      </c>
      <c r="AM25" s="8">
        <f t="shared" si="14"/>
        <v>200</v>
      </c>
      <c r="AN25" s="11" t="e">
        <f t="shared" si="15"/>
        <v>#DIV/0!</v>
      </c>
      <c r="AO25" s="16"/>
      <c r="AP25" s="8">
        <f>SUMIFS(tblTransactions[Amount],tblTransactions[Category],'Monthly Budget'!$A25,tblTransactions[Month],'Monthly Budget'!AP$4,tblTransactions[Year],'Monthly Budget'!AP$3)</f>
        <v>0</v>
      </c>
      <c r="AQ25" s="19">
        <v>200</v>
      </c>
      <c r="AR25" s="8">
        <f t="shared" si="16"/>
        <v>200</v>
      </c>
      <c r="AS25" s="11" t="e">
        <f t="shared" si="17"/>
        <v>#DIV/0!</v>
      </c>
      <c r="AT25" s="16"/>
      <c r="AU25" s="8">
        <f>SUMIFS(tblTransactions[Amount],tblTransactions[Category],'Monthly Budget'!$A25,tblTransactions[Month],'Monthly Budget'!AU$4,tblTransactions[Year],'Monthly Budget'!AU$3)</f>
        <v>0</v>
      </c>
      <c r="AV25" s="19">
        <v>200</v>
      </c>
      <c r="AW25" s="8">
        <f t="shared" si="18"/>
        <v>200</v>
      </c>
      <c r="AX25" s="11" t="e">
        <f t="shared" si="19"/>
        <v>#DIV/0!</v>
      </c>
      <c r="AY25" s="16"/>
      <c r="AZ25" s="8">
        <f>SUMIFS(tblTransactions[Amount],tblTransactions[Category],'Monthly Budget'!$A25,tblTransactions[Month],'Monthly Budget'!AZ$4,tblTransactions[Year],'Monthly Budget'!AZ$3)</f>
        <v>0</v>
      </c>
      <c r="BA25" s="19">
        <v>200</v>
      </c>
      <c r="BB25" s="8">
        <f t="shared" si="20"/>
        <v>200</v>
      </c>
      <c r="BC25" s="11" t="e">
        <f t="shared" si="21"/>
        <v>#DIV/0!</v>
      </c>
      <c r="BD25" s="16"/>
      <c r="BE25" s="8">
        <f>SUMIFS(tblTransactions[Amount],tblTransactions[Category],'Monthly Budget'!$A25,tblTransactions[Month],'Monthly Budget'!BE$4,tblTransactions[Year],'Monthly Budget'!BE$3)</f>
        <v>0</v>
      </c>
      <c r="BF25" s="19">
        <v>200</v>
      </c>
      <c r="BG25" s="8">
        <f t="shared" si="22"/>
        <v>200</v>
      </c>
      <c r="BH25" s="11" t="e">
        <f t="shared" si="23"/>
        <v>#DIV/0!</v>
      </c>
      <c r="BI25" s="16"/>
    </row>
    <row r="26" spans="1:61" ht="15">
      <c r="A26" s="4" t="s">
        <v>25</v>
      </c>
      <c r="B26" s="8">
        <f>SUMIFS(tblTransactions[Amount],tblTransactions[Category],'Monthly Budget'!$A26,tblTransactions[Month],'Monthly Budget'!B$4,tblTransactions[Year],'Monthly Budget'!B$3)</f>
        <v>175.36</v>
      </c>
      <c r="C26" s="27">
        <v>200</v>
      </c>
      <c r="D26" s="8">
        <f t="shared" si="0"/>
        <v>24.639999999999986</v>
      </c>
      <c r="E26" s="11">
        <f t="shared" si="1"/>
        <v>0.1405109489051093</v>
      </c>
      <c r="G26" s="8">
        <f>SUMIFS(tblTransactions[Amount],tblTransactions[Category],'Monthly Budget'!$A26,tblTransactions[Month],'Monthly Budget'!G$4,tblTransactions[Year],'Monthly Budget'!G$3)</f>
        <v>203.05</v>
      </c>
      <c r="H26" s="19">
        <v>200</v>
      </c>
      <c r="I26" s="8">
        <f t="shared" si="2"/>
        <v>-3.0500000000000114</v>
      </c>
      <c r="J26" s="11">
        <f t="shared" si="3"/>
        <v>-0.01502093080522049</v>
      </c>
      <c r="K26" s="16"/>
      <c r="L26" s="8">
        <f>SUMIFS(tblTransactions[Amount],tblTransactions[Category],'Monthly Budget'!$A26,tblTransactions[Month],'Monthly Budget'!L$4,tblTransactions[Year],'Monthly Budget'!L$3)</f>
        <v>167.43</v>
      </c>
      <c r="M26" s="19">
        <v>150</v>
      </c>
      <c r="N26" s="8">
        <f t="shared" si="4"/>
        <v>-17.430000000000007</v>
      </c>
      <c r="O26" s="11">
        <f t="shared" si="5"/>
        <v>-0.10410320731051792</v>
      </c>
      <c r="P26" s="16"/>
      <c r="Q26" s="8">
        <f>SUMIFS(tblTransactions[Amount],tblTransactions[Category],'Monthly Budget'!$A26,tblTransactions[Month],'Monthly Budget'!Q$4,tblTransactions[Year],'Monthly Budget'!Q$3)</f>
        <v>0</v>
      </c>
      <c r="R26" s="19">
        <v>200</v>
      </c>
      <c r="S26" s="8">
        <f t="shared" si="6"/>
        <v>200</v>
      </c>
      <c r="T26" s="11" t="e">
        <f t="shared" si="7"/>
        <v>#DIV/0!</v>
      </c>
      <c r="U26" s="16"/>
      <c r="V26" s="8">
        <f>SUMIFS(tblTransactions[Amount],tblTransactions[Category],'Monthly Budget'!$A26,tblTransactions[Month],'Monthly Budget'!V$4,tblTransactions[Year],'Monthly Budget'!V$3)</f>
        <v>0</v>
      </c>
      <c r="W26" s="19">
        <v>200</v>
      </c>
      <c r="X26" s="8">
        <f t="shared" si="8"/>
        <v>200</v>
      </c>
      <c r="Y26" s="11" t="e">
        <f t="shared" si="9"/>
        <v>#DIV/0!</v>
      </c>
      <c r="Z26" s="16"/>
      <c r="AA26" s="8">
        <f>SUMIFS(tblTransactions[Amount],tblTransactions[Category],'Monthly Budget'!$A26,tblTransactions[Month],'Monthly Budget'!AA$4,tblTransactions[Year],'Monthly Budget'!AA$3)</f>
        <v>0</v>
      </c>
      <c r="AB26" s="19">
        <v>200</v>
      </c>
      <c r="AC26" s="8">
        <f t="shared" si="10"/>
        <v>200</v>
      </c>
      <c r="AD26" s="11" t="e">
        <f t="shared" si="11"/>
        <v>#DIV/0!</v>
      </c>
      <c r="AE26" s="16"/>
      <c r="AF26" s="8">
        <f>SUMIFS(tblTransactions[Amount],tblTransactions[Category],'Monthly Budget'!$A26,tblTransactions[Month],'Monthly Budget'!AF$4,tblTransactions[Year],'Monthly Budget'!AF$3)</f>
        <v>0</v>
      </c>
      <c r="AG26" s="19">
        <v>200</v>
      </c>
      <c r="AH26" s="8">
        <f t="shared" si="12"/>
        <v>200</v>
      </c>
      <c r="AI26" s="11" t="e">
        <f t="shared" si="13"/>
        <v>#DIV/0!</v>
      </c>
      <c r="AJ26" s="16"/>
      <c r="AK26" s="8">
        <f>SUMIFS(tblTransactions[Amount],tblTransactions[Category],'Monthly Budget'!$A26,tblTransactions[Month],'Monthly Budget'!AK$4,tblTransactions[Year],'Monthly Budget'!AK$3)</f>
        <v>0</v>
      </c>
      <c r="AL26" s="19">
        <v>200</v>
      </c>
      <c r="AM26" s="8">
        <f t="shared" si="14"/>
        <v>200</v>
      </c>
      <c r="AN26" s="11" t="e">
        <f t="shared" si="15"/>
        <v>#DIV/0!</v>
      </c>
      <c r="AO26" s="16"/>
      <c r="AP26" s="8">
        <f>SUMIFS(tblTransactions[Amount],tblTransactions[Category],'Monthly Budget'!$A26,tblTransactions[Month],'Monthly Budget'!AP$4,tblTransactions[Year],'Monthly Budget'!AP$3)</f>
        <v>0</v>
      </c>
      <c r="AQ26" s="19">
        <v>200</v>
      </c>
      <c r="AR26" s="8">
        <f t="shared" si="16"/>
        <v>200</v>
      </c>
      <c r="AS26" s="11" t="e">
        <f t="shared" si="17"/>
        <v>#DIV/0!</v>
      </c>
      <c r="AT26" s="16"/>
      <c r="AU26" s="8">
        <f>SUMIFS(tblTransactions[Amount],tblTransactions[Category],'Monthly Budget'!$A26,tblTransactions[Month],'Monthly Budget'!AU$4,tblTransactions[Year],'Monthly Budget'!AU$3)</f>
        <v>0</v>
      </c>
      <c r="AV26" s="19">
        <v>200</v>
      </c>
      <c r="AW26" s="8">
        <f t="shared" si="18"/>
        <v>200</v>
      </c>
      <c r="AX26" s="11" t="e">
        <f t="shared" si="19"/>
        <v>#DIV/0!</v>
      </c>
      <c r="AY26" s="16"/>
      <c r="AZ26" s="8">
        <f>SUMIFS(tblTransactions[Amount],tblTransactions[Category],'Monthly Budget'!$A26,tblTransactions[Month],'Monthly Budget'!AZ$4,tblTransactions[Year],'Monthly Budget'!AZ$3)</f>
        <v>0</v>
      </c>
      <c r="BA26" s="19">
        <v>200</v>
      </c>
      <c r="BB26" s="8">
        <f t="shared" si="20"/>
        <v>200</v>
      </c>
      <c r="BC26" s="11" t="e">
        <f t="shared" si="21"/>
        <v>#DIV/0!</v>
      </c>
      <c r="BD26" s="16"/>
      <c r="BE26" s="8">
        <f>SUMIFS(tblTransactions[Amount],tblTransactions[Category],'Monthly Budget'!$A26,tblTransactions[Month],'Monthly Budget'!BE$4,tblTransactions[Year],'Monthly Budget'!BE$3)</f>
        <v>0</v>
      </c>
      <c r="BF26" s="19">
        <v>200</v>
      </c>
      <c r="BG26" s="8">
        <f t="shared" si="22"/>
        <v>200</v>
      </c>
      <c r="BH26" s="11" t="e">
        <f t="shared" si="23"/>
        <v>#DIV/0!</v>
      </c>
      <c r="BI26" s="16"/>
    </row>
    <row r="27" spans="1:61" ht="15">
      <c r="A27" s="4" t="s">
        <v>20</v>
      </c>
      <c r="B27" s="8">
        <f>SUMIFS(tblTransactions[Amount],tblTransactions[Category],'Monthly Budget'!$A27,tblTransactions[Month],'Monthly Budget'!B$4,tblTransactions[Year],'Monthly Budget'!B$3)</f>
        <v>296.99</v>
      </c>
      <c r="C27" s="27">
        <v>250</v>
      </c>
      <c r="D27" s="8">
        <f t="shared" si="0"/>
        <v>-46.99000000000001</v>
      </c>
      <c r="E27" s="11">
        <f t="shared" si="1"/>
        <v>-0.1582208155156739</v>
      </c>
      <c r="G27" s="8">
        <f>SUMIFS(tblTransactions[Amount],tblTransactions[Category],'Monthly Budget'!$A27,tblTransactions[Month],'Monthly Budget'!G$4,tblTransactions[Year],'Monthly Budget'!G$3)</f>
        <v>238.04</v>
      </c>
      <c r="H27" s="19">
        <v>250</v>
      </c>
      <c r="I27" s="8">
        <f t="shared" si="2"/>
        <v>11.960000000000008</v>
      </c>
      <c r="J27" s="11">
        <f t="shared" si="3"/>
        <v>0.05024365652831464</v>
      </c>
      <c r="K27" s="16"/>
      <c r="L27" s="8">
        <f>SUMIFS(tblTransactions[Amount],tblTransactions[Category],'Monthly Budget'!$A27,tblTransactions[Month],'Monthly Budget'!L$4,tblTransactions[Year],'Monthly Budget'!L$3)</f>
        <v>122.99</v>
      </c>
      <c r="M27" s="19">
        <v>100</v>
      </c>
      <c r="N27" s="8">
        <f t="shared" si="4"/>
        <v>-22.989999999999995</v>
      </c>
      <c r="O27" s="11">
        <f t="shared" si="5"/>
        <v>-0.18692576632246516</v>
      </c>
      <c r="P27" s="16"/>
      <c r="Q27" s="8">
        <f>SUMIFS(tblTransactions[Amount],tblTransactions[Category],'Monthly Budget'!$A27,tblTransactions[Month],'Monthly Budget'!Q$4,tblTransactions[Year],'Monthly Budget'!Q$3)</f>
        <v>0</v>
      </c>
      <c r="R27" s="19">
        <v>250</v>
      </c>
      <c r="S27" s="8">
        <f t="shared" si="6"/>
        <v>250</v>
      </c>
      <c r="T27" s="11" t="e">
        <f t="shared" si="7"/>
        <v>#DIV/0!</v>
      </c>
      <c r="U27" s="16"/>
      <c r="V27" s="8">
        <f>SUMIFS(tblTransactions[Amount],tblTransactions[Category],'Monthly Budget'!$A27,tblTransactions[Month],'Monthly Budget'!V$4,tblTransactions[Year],'Monthly Budget'!V$3)</f>
        <v>0</v>
      </c>
      <c r="W27" s="19">
        <v>250</v>
      </c>
      <c r="X27" s="8">
        <f t="shared" si="8"/>
        <v>250</v>
      </c>
      <c r="Y27" s="11" t="e">
        <f t="shared" si="9"/>
        <v>#DIV/0!</v>
      </c>
      <c r="Z27" s="16"/>
      <c r="AA27" s="8">
        <f>SUMIFS(tblTransactions[Amount],tblTransactions[Category],'Monthly Budget'!$A27,tblTransactions[Month],'Monthly Budget'!AA$4,tblTransactions[Year],'Monthly Budget'!AA$3)</f>
        <v>0</v>
      </c>
      <c r="AB27" s="19">
        <v>250</v>
      </c>
      <c r="AC27" s="8">
        <f t="shared" si="10"/>
        <v>250</v>
      </c>
      <c r="AD27" s="11" t="e">
        <f t="shared" si="11"/>
        <v>#DIV/0!</v>
      </c>
      <c r="AE27" s="16"/>
      <c r="AF27" s="8">
        <f>SUMIFS(tblTransactions[Amount],tblTransactions[Category],'Monthly Budget'!$A27,tblTransactions[Month],'Monthly Budget'!AF$4,tblTransactions[Year],'Monthly Budget'!AF$3)</f>
        <v>0</v>
      </c>
      <c r="AG27" s="19">
        <v>250</v>
      </c>
      <c r="AH27" s="8">
        <f t="shared" si="12"/>
        <v>250</v>
      </c>
      <c r="AI27" s="11" t="e">
        <f t="shared" si="13"/>
        <v>#DIV/0!</v>
      </c>
      <c r="AJ27" s="16"/>
      <c r="AK27" s="8">
        <f>SUMIFS(tblTransactions[Amount],tblTransactions[Category],'Monthly Budget'!$A27,tblTransactions[Month],'Monthly Budget'!AK$4,tblTransactions[Year],'Monthly Budget'!AK$3)</f>
        <v>0</v>
      </c>
      <c r="AL27" s="19">
        <v>250</v>
      </c>
      <c r="AM27" s="8">
        <f t="shared" si="14"/>
        <v>250</v>
      </c>
      <c r="AN27" s="11" t="e">
        <f t="shared" si="15"/>
        <v>#DIV/0!</v>
      </c>
      <c r="AO27" s="16"/>
      <c r="AP27" s="8">
        <f>SUMIFS(tblTransactions[Amount],tblTransactions[Category],'Monthly Budget'!$A27,tblTransactions[Month],'Monthly Budget'!AP$4,tblTransactions[Year],'Monthly Budget'!AP$3)</f>
        <v>0</v>
      </c>
      <c r="AQ27" s="19">
        <v>250</v>
      </c>
      <c r="AR27" s="8">
        <f t="shared" si="16"/>
        <v>250</v>
      </c>
      <c r="AS27" s="11" t="e">
        <f t="shared" si="17"/>
        <v>#DIV/0!</v>
      </c>
      <c r="AT27" s="16"/>
      <c r="AU27" s="8">
        <f>SUMIFS(tblTransactions[Amount],tblTransactions[Category],'Monthly Budget'!$A27,tblTransactions[Month],'Monthly Budget'!AU$4,tblTransactions[Year],'Monthly Budget'!AU$3)</f>
        <v>0</v>
      </c>
      <c r="AV27" s="19">
        <v>250</v>
      </c>
      <c r="AW27" s="8">
        <f t="shared" si="18"/>
        <v>250</v>
      </c>
      <c r="AX27" s="11" t="e">
        <f t="shared" si="19"/>
        <v>#DIV/0!</v>
      </c>
      <c r="AY27" s="16"/>
      <c r="AZ27" s="8">
        <f>SUMIFS(tblTransactions[Amount],tblTransactions[Category],'Monthly Budget'!$A27,tblTransactions[Month],'Monthly Budget'!AZ$4,tblTransactions[Year],'Monthly Budget'!AZ$3)</f>
        <v>0</v>
      </c>
      <c r="BA27" s="19">
        <v>250</v>
      </c>
      <c r="BB27" s="8">
        <f t="shared" si="20"/>
        <v>250</v>
      </c>
      <c r="BC27" s="11" t="e">
        <f t="shared" si="21"/>
        <v>#DIV/0!</v>
      </c>
      <c r="BD27" s="16"/>
      <c r="BE27" s="8">
        <f>SUMIFS(tblTransactions[Amount],tblTransactions[Category],'Monthly Budget'!$A27,tblTransactions[Month],'Monthly Budget'!BE$4,tblTransactions[Year],'Monthly Budget'!BE$3)</f>
        <v>0</v>
      </c>
      <c r="BF27" s="19">
        <v>250</v>
      </c>
      <c r="BG27" s="8">
        <f t="shared" si="22"/>
        <v>250</v>
      </c>
      <c r="BH27" s="11" t="e">
        <f t="shared" si="23"/>
        <v>#DIV/0!</v>
      </c>
      <c r="BI27" s="16"/>
    </row>
    <row r="28" spans="1:61" ht="15">
      <c r="A28" s="4" t="s">
        <v>22</v>
      </c>
      <c r="B28" s="8">
        <f>SUMIFS(tblTransactions[Amount],tblTransactions[Category],'Monthly Budget'!$A28,tblTransactions[Month],'Monthly Budget'!B$4,tblTransactions[Year],'Monthly Budget'!B$3)</f>
        <v>1000</v>
      </c>
      <c r="C28" s="27">
        <v>600</v>
      </c>
      <c r="D28" s="8">
        <f t="shared" si="0"/>
        <v>-400</v>
      </c>
      <c r="E28" s="11">
        <f t="shared" si="1"/>
        <v>-0.4</v>
      </c>
      <c r="G28" s="8">
        <f>SUMIFS(tblTransactions[Amount],tblTransactions[Category],'Monthly Budget'!$A28,tblTransactions[Month],'Monthly Budget'!G$4,tblTransactions[Year],'Monthly Budget'!G$3)</f>
        <v>200</v>
      </c>
      <c r="H28" s="19">
        <v>600</v>
      </c>
      <c r="I28" s="8">
        <f t="shared" si="2"/>
        <v>400</v>
      </c>
      <c r="J28" s="11">
        <f t="shared" si="3"/>
        <v>2</v>
      </c>
      <c r="K28" s="16"/>
      <c r="L28" s="8">
        <f>SUMIFS(tblTransactions[Amount],tblTransactions[Category],'Monthly Budget'!$A28,tblTransactions[Month],'Monthly Budget'!L$4,tblTransactions[Year],'Monthly Budget'!L$3)</f>
        <v>200</v>
      </c>
      <c r="M28" s="19">
        <v>600</v>
      </c>
      <c r="N28" s="8">
        <f t="shared" si="4"/>
        <v>400</v>
      </c>
      <c r="O28" s="11">
        <f t="shared" si="5"/>
        <v>2</v>
      </c>
      <c r="P28" s="16"/>
      <c r="Q28" s="8">
        <f>SUMIFS(tblTransactions[Amount],tblTransactions[Category],'Monthly Budget'!$A28,tblTransactions[Month],'Monthly Budget'!Q$4,tblTransactions[Year],'Monthly Budget'!Q$3)</f>
        <v>0</v>
      </c>
      <c r="R28" s="19">
        <v>600</v>
      </c>
      <c r="S28" s="8">
        <f t="shared" si="6"/>
        <v>600</v>
      </c>
      <c r="T28" s="11" t="e">
        <f t="shared" si="7"/>
        <v>#DIV/0!</v>
      </c>
      <c r="U28" s="16"/>
      <c r="V28" s="8">
        <f>SUMIFS(tblTransactions[Amount],tblTransactions[Category],'Monthly Budget'!$A28,tblTransactions[Month],'Monthly Budget'!V$4,tblTransactions[Year],'Monthly Budget'!V$3)</f>
        <v>0</v>
      </c>
      <c r="W28" s="19">
        <v>600</v>
      </c>
      <c r="X28" s="8">
        <f t="shared" si="8"/>
        <v>600</v>
      </c>
      <c r="Y28" s="11" t="e">
        <f t="shared" si="9"/>
        <v>#DIV/0!</v>
      </c>
      <c r="Z28" s="16"/>
      <c r="AA28" s="8">
        <f>SUMIFS(tblTransactions[Amount],tblTransactions[Category],'Monthly Budget'!$A28,tblTransactions[Month],'Monthly Budget'!AA$4,tblTransactions[Year],'Monthly Budget'!AA$3)</f>
        <v>0</v>
      </c>
      <c r="AB28" s="19">
        <v>600</v>
      </c>
      <c r="AC28" s="8">
        <f t="shared" si="10"/>
        <v>600</v>
      </c>
      <c r="AD28" s="11" t="e">
        <f t="shared" si="11"/>
        <v>#DIV/0!</v>
      </c>
      <c r="AE28" s="16"/>
      <c r="AF28" s="8">
        <f>SUMIFS(tblTransactions[Amount],tblTransactions[Category],'Monthly Budget'!$A28,tblTransactions[Month],'Monthly Budget'!AF$4,tblTransactions[Year],'Monthly Budget'!AF$3)</f>
        <v>0</v>
      </c>
      <c r="AG28" s="19">
        <v>600</v>
      </c>
      <c r="AH28" s="8">
        <f t="shared" si="12"/>
        <v>600</v>
      </c>
      <c r="AI28" s="11" t="e">
        <f t="shared" si="13"/>
        <v>#DIV/0!</v>
      </c>
      <c r="AJ28" s="16"/>
      <c r="AK28" s="8">
        <f>SUMIFS(tblTransactions[Amount],tblTransactions[Category],'Monthly Budget'!$A28,tblTransactions[Month],'Monthly Budget'!AK$4,tblTransactions[Year],'Monthly Budget'!AK$3)</f>
        <v>0</v>
      </c>
      <c r="AL28" s="19">
        <v>600</v>
      </c>
      <c r="AM28" s="8">
        <f t="shared" si="14"/>
        <v>600</v>
      </c>
      <c r="AN28" s="11" t="e">
        <f t="shared" si="15"/>
        <v>#DIV/0!</v>
      </c>
      <c r="AO28" s="16"/>
      <c r="AP28" s="8">
        <f>SUMIFS(tblTransactions[Amount],tblTransactions[Category],'Monthly Budget'!$A28,tblTransactions[Month],'Monthly Budget'!AP$4,tblTransactions[Year],'Monthly Budget'!AP$3)</f>
        <v>0</v>
      </c>
      <c r="AQ28" s="19">
        <v>600</v>
      </c>
      <c r="AR28" s="8">
        <f t="shared" si="16"/>
        <v>600</v>
      </c>
      <c r="AS28" s="11" t="e">
        <f t="shared" si="17"/>
        <v>#DIV/0!</v>
      </c>
      <c r="AT28" s="16"/>
      <c r="AU28" s="8">
        <f>SUMIFS(tblTransactions[Amount],tblTransactions[Category],'Monthly Budget'!$A28,tblTransactions[Month],'Monthly Budget'!AU$4,tblTransactions[Year],'Monthly Budget'!AU$3)</f>
        <v>0</v>
      </c>
      <c r="AV28" s="19">
        <v>600</v>
      </c>
      <c r="AW28" s="8">
        <f t="shared" si="18"/>
        <v>600</v>
      </c>
      <c r="AX28" s="11" t="e">
        <f t="shared" si="19"/>
        <v>#DIV/0!</v>
      </c>
      <c r="AY28" s="16"/>
      <c r="AZ28" s="8">
        <f>SUMIFS(tblTransactions[Amount],tblTransactions[Category],'Monthly Budget'!$A28,tblTransactions[Month],'Monthly Budget'!AZ$4,tblTransactions[Year],'Monthly Budget'!AZ$3)</f>
        <v>0</v>
      </c>
      <c r="BA28" s="19">
        <v>600</v>
      </c>
      <c r="BB28" s="8">
        <f t="shared" si="20"/>
        <v>600</v>
      </c>
      <c r="BC28" s="11" t="e">
        <f t="shared" si="21"/>
        <v>#DIV/0!</v>
      </c>
      <c r="BD28" s="16"/>
      <c r="BE28" s="8">
        <f>SUMIFS(tblTransactions[Amount],tblTransactions[Category],'Monthly Budget'!$A28,tblTransactions[Month],'Monthly Budget'!BE$4,tblTransactions[Year],'Monthly Budget'!BE$3)</f>
        <v>0</v>
      </c>
      <c r="BF28" s="19">
        <v>600</v>
      </c>
      <c r="BG28" s="8">
        <f t="shared" si="22"/>
        <v>600</v>
      </c>
      <c r="BH28" s="11" t="e">
        <f t="shared" si="23"/>
        <v>#DIV/0!</v>
      </c>
      <c r="BI28" s="16"/>
    </row>
    <row r="29" spans="1:61" ht="15">
      <c r="A29" s="4" t="s">
        <v>24</v>
      </c>
      <c r="B29" s="8">
        <f>SUMIFS(tblTransactions[Amount],tblTransactions[Category],'Monthly Budget'!$A29,tblTransactions[Month],'Monthly Budget'!B$4,tblTransactions[Year],'Monthly Budget'!B$3)</f>
        <v>700</v>
      </c>
      <c r="C29" s="26">
        <v>100</v>
      </c>
      <c r="D29" s="8">
        <f t="shared" si="0"/>
        <v>-600</v>
      </c>
      <c r="E29" s="11">
        <f t="shared" si="1"/>
        <v>-0.8571428571428572</v>
      </c>
      <c r="G29" s="8">
        <f>SUMIFS(tblTransactions[Amount],tblTransactions[Category],'Monthly Budget'!$A29,tblTransactions[Month],'Monthly Budget'!G$4,tblTransactions[Year],'Monthly Budget'!G$3)</f>
        <v>800</v>
      </c>
      <c r="H29" s="18">
        <v>100</v>
      </c>
      <c r="I29" s="8">
        <f t="shared" si="2"/>
        <v>-700</v>
      </c>
      <c r="J29" s="11">
        <f t="shared" si="3"/>
        <v>-0.875</v>
      </c>
      <c r="K29" s="16"/>
      <c r="L29" s="8">
        <f>SUMIFS(tblTransactions[Amount],tblTransactions[Category],'Monthly Budget'!$A29,tblTransactions[Month],'Monthly Budget'!L$4,tblTransactions[Year],'Monthly Budget'!L$3)</f>
        <v>100</v>
      </c>
      <c r="M29" s="18">
        <v>100</v>
      </c>
      <c r="N29" s="8">
        <f t="shared" si="4"/>
        <v>0</v>
      </c>
      <c r="O29" s="11">
        <f t="shared" si="5"/>
        <v>0</v>
      </c>
      <c r="P29" s="16"/>
      <c r="Q29" s="8">
        <f>SUMIFS(tblTransactions[Amount],tblTransactions[Category],'Monthly Budget'!$A29,tblTransactions[Month],'Monthly Budget'!Q$4,tblTransactions[Year],'Monthly Budget'!Q$3)</f>
        <v>0</v>
      </c>
      <c r="R29" s="18">
        <v>100</v>
      </c>
      <c r="S29" s="8">
        <f t="shared" si="6"/>
        <v>100</v>
      </c>
      <c r="T29" s="11" t="e">
        <f t="shared" si="7"/>
        <v>#DIV/0!</v>
      </c>
      <c r="U29" s="16"/>
      <c r="V29" s="8">
        <f>SUMIFS(tblTransactions[Amount],tblTransactions[Category],'Monthly Budget'!$A29,tblTransactions[Month],'Monthly Budget'!V$4,tblTransactions[Year],'Monthly Budget'!V$3)</f>
        <v>0</v>
      </c>
      <c r="W29" s="18">
        <v>100</v>
      </c>
      <c r="X29" s="8">
        <f t="shared" si="8"/>
        <v>100</v>
      </c>
      <c r="Y29" s="11" t="e">
        <f t="shared" si="9"/>
        <v>#DIV/0!</v>
      </c>
      <c r="Z29" s="16"/>
      <c r="AA29" s="8">
        <f>SUMIFS(tblTransactions[Amount],tblTransactions[Category],'Monthly Budget'!$A29,tblTransactions[Month],'Monthly Budget'!AA$4,tblTransactions[Year],'Monthly Budget'!AA$3)</f>
        <v>0</v>
      </c>
      <c r="AB29" s="18">
        <v>100</v>
      </c>
      <c r="AC29" s="8">
        <f t="shared" si="10"/>
        <v>100</v>
      </c>
      <c r="AD29" s="11" t="e">
        <f t="shared" si="11"/>
        <v>#DIV/0!</v>
      </c>
      <c r="AE29" s="16"/>
      <c r="AF29" s="8">
        <f>SUMIFS(tblTransactions[Amount],tblTransactions[Category],'Monthly Budget'!$A29,tblTransactions[Month],'Monthly Budget'!AF$4,tblTransactions[Year],'Monthly Budget'!AF$3)</f>
        <v>0</v>
      </c>
      <c r="AG29" s="18">
        <v>100</v>
      </c>
      <c r="AH29" s="8">
        <f t="shared" si="12"/>
        <v>100</v>
      </c>
      <c r="AI29" s="11" t="e">
        <f t="shared" si="13"/>
        <v>#DIV/0!</v>
      </c>
      <c r="AJ29" s="16"/>
      <c r="AK29" s="8">
        <f>SUMIFS(tblTransactions[Amount],tblTransactions[Category],'Monthly Budget'!$A29,tblTransactions[Month],'Monthly Budget'!AK$4,tblTransactions[Year],'Monthly Budget'!AK$3)</f>
        <v>0</v>
      </c>
      <c r="AL29" s="18">
        <v>100</v>
      </c>
      <c r="AM29" s="8">
        <f t="shared" si="14"/>
        <v>100</v>
      </c>
      <c r="AN29" s="11" t="e">
        <f t="shared" si="15"/>
        <v>#DIV/0!</v>
      </c>
      <c r="AO29" s="16"/>
      <c r="AP29" s="8">
        <f>SUMIFS(tblTransactions[Amount],tblTransactions[Category],'Monthly Budget'!$A29,tblTransactions[Month],'Monthly Budget'!AP$4,tblTransactions[Year],'Monthly Budget'!AP$3)</f>
        <v>0</v>
      </c>
      <c r="AQ29" s="18">
        <v>100</v>
      </c>
      <c r="AR29" s="8">
        <f t="shared" si="16"/>
        <v>100</v>
      </c>
      <c r="AS29" s="11" t="e">
        <f t="shared" si="17"/>
        <v>#DIV/0!</v>
      </c>
      <c r="AT29" s="16"/>
      <c r="AU29" s="8">
        <f>SUMIFS(tblTransactions[Amount],tblTransactions[Category],'Monthly Budget'!$A29,tblTransactions[Month],'Monthly Budget'!AU$4,tblTransactions[Year],'Monthly Budget'!AU$3)</f>
        <v>0</v>
      </c>
      <c r="AV29" s="18">
        <v>100</v>
      </c>
      <c r="AW29" s="8">
        <f t="shared" si="18"/>
        <v>100</v>
      </c>
      <c r="AX29" s="11" t="e">
        <f t="shared" si="19"/>
        <v>#DIV/0!</v>
      </c>
      <c r="AY29" s="16"/>
      <c r="AZ29" s="8">
        <f>SUMIFS(tblTransactions[Amount],tblTransactions[Category],'Monthly Budget'!$A29,tblTransactions[Month],'Monthly Budget'!AZ$4,tblTransactions[Year],'Monthly Budget'!AZ$3)</f>
        <v>0</v>
      </c>
      <c r="BA29" s="18">
        <v>100</v>
      </c>
      <c r="BB29" s="8">
        <f t="shared" si="20"/>
        <v>100</v>
      </c>
      <c r="BC29" s="11" t="e">
        <f t="shared" si="21"/>
        <v>#DIV/0!</v>
      </c>
      <c r="BD29" s="16"/>
      <c r="BE29" s="8">
        <f>SUMIFS(tblTransactions[Amount],tblTransactions[Category],'Monthly Budget'!$A29,tblTransactions[Month],'Monthly Budget'!BE$4,tblTransactions[Year],'Monthly Budget'!BE$3)</f>
        <v>0</v>
      </c>
      <c r="BF29" s="18">
        <v>100</v>
      </c>
      <c r="BG29" s="8">
        <f t="shared" si="22"/>
        <v>100</v>
      </c>
      <c r="BH29" s="11" t="e">
        <f t="shared" si="23"/>
        <v>#DIV/0!</v>
      </c>
      <c r="BI29" s="16"/>
    </row>
    <row r="30" spans="1:61" ht="15">
      <c r="A30" s="2" t="s">
        <v>42</v>
      </c>
      <c r="B30" s="13">
        <f>SUM(B12:B29)</f>
        <v>9165.869999999999</v>
      </c>
      <c r="C30" s="13">
        <f>SUM(C12:C29)</f>
        <v>8261.970000000001</v>
      </c>
      <c r="D30" s="14">
        <f t="shared" si="0"/>
        <v>-903.8999999999978</v>
      </c>
      <c r="E30" s="15">
        <f t="shared" si="1"/>
        <v>-0.0986158433405665</v>
      </c>
      <c r="G30" s="13">
        <f>SUM(G12:G29)</f>
        <v>9451.18</v>
      </c>
      <c r="H30" s="13">
        <f>SUM(H12:H29)</f>
        <v>8411.970000000001</v>
      </c>
      <c r="I30" s="14">
        <f t="shared" si="2"/>
        <v>-1039.2099999999991</v>
      </c>
      <c r="J30" s="15">
        <f t="shared" si="3"/>
        <v>-0.10995558226591806</v>
      </c>
      <c r="K30" s="16"/>
      <c r="L30" s="13">
        <f>SUM(L12:L29)</f>
        <v>7758.49</v>
      </c>
      <c r="M30" s="13">
        <f>SUM(M12:M29)</f>
        <v>8061.97</v>
      </c>
      <c r="N30" s="14">
        <f t="shared" si="4"/>
        <v>303.4800000000005</v>
      </c>
      <c r="O30" s="15">
        <f t="shared" si="5"/>
        <v>0.03911585888491187</v>
      </c>
      <c r="P30" s="16"/>
      <c r="Q30" s="13">
        <f>SUM(Q12:Q29)</f>
        <v>0</v>
      </c>
      <c r="R30" s="13">
        <f>SUM(R12:R29)</f>
        <v>8261.970000000001</v>
      </c>
      <c r="S30" s="14">
        <f t="shared" si="6"/>
        <v>8261.970000000001</v>
      </c>
      <c r="T30" s="15" t="e">
        <f t="shared" si="7"/>
        <v>#DIV/0!</v>
      </c>
      <c r="U30" s="16"/>
      <c r="V30" s="13">
        <f>SUM(V12:V29)</f>
        <v>0</v>
      </c>
      <c r="W30" s="13">
        <f>SUM(W12:W29)</f>
        <v>8261.970000000001</v>
      </c>
      <c r="X30" s="14">
        <f t="shared" si="8"/>
        <v>8261.970000000001</v>
      </c>
      <c r="Y30" s="15" t="e">
        <f t="shared" si="9"/>
        <v>#DIV/0!</v>
      </c>
      <c r="Z30" s="16"/>
      <c r="AA30" s="13">
        <f>SUM(AA12:AA29)</f>
        <v>0</v>
      </c>
      <c r="AB30" s="13">
        <f>SUM(AB12:AB29)</f>
        <v>8261.970000000001</v>
      </c>
      <c r="AC30" s="14">
        <f t="shared" si="10"/>
        <v>8261.970000000001</v>
      </c>
      <c r="AD30" s="15" t="e">
        <f t="shared" si="11"/>
        <v>#DIV/0!</v>
      </c>
      <c r="AE30" s="16"/>
      <c r="AF30" s="13">
        <f>SUM(AF12:AF29)</f>
        <v>0</v>
      </c>
      <c r="AG30" s="13">
        <f>SUM(AG12:AG29)</f>
        <v>8261.970000000001</v>
      </c>
      <c r="AH30" s="14">
        <f t="shared" si="12"/>
        <v>8261.970000000001</v>
      </c>
      <c r="AI30" s="15" t="e">
        <f t="shared" si="13"/>
        <v>#DIV/0!</v>
      </c>
      <c r="AJ30" s="16"/>
      <c r="AK30" s="13">
        <f>SUM(AK12:AK29)</f>
        <v>0</v>
      </c>
      <c r="AL30" s="13">
        <f>SUM(AL12:AL29)</f>
        <v>8261.970000000001</v>
      </c>
      <c r="AM30" s="14">
        <f t="shared" si="14"/>
        <v>8261.970000000001</v>
      </c>
      <c r="AN30" s="15" t="e">
        <f t="shared" si="15"/>
        <v>#DIV/0!</v>
      </c>
      <c r="AO30" s="16"/>
      <c r="AP30" s="13">
        <f>SUM(AP12:AP29)</f>
        <v>0</v>
      </c>
      <c r="AQ30" s="13">
        <f>SUM(AQ12:AQ29)</f>
        <v>8261.970000000001</v>
      </c>
      <c r="AR30" s="14">
        <f t="shared" si="16"/>
        <v>8261.970000000001</v>
      </c>
      <c r="AS30" s="15" t="e">
        <f t="shared" si="17"/>
        <v>#DIV/0!</v>
      </c>
      <c r="AT30" s="16"/>
      <c r="AU30" s="13">
        <f>SUM(AU12:AU29)</f>
        <v>0</v>
      </c>
      <c r="AV30" s="13">
        <f>SUM(AV12:AV29)</f>
        <v>8261.970000000001</v>
      </c>
      <c r="AW30" s="14">
        <f t="shared" si="18"/>
        <v>8261.970000000001</v>
      </c>
      <c r="AX30" s="15" t="e">
        <f t="shared" si="19"/>
        <v>#DIV/0!</v>
      </c>
      <c r="AY30" s="16"/>
      <c r="AZ30" s="13">
        <f>SUM(AZ12:AZ29)</f>
        <v>0</v>
      </c>
      <c r="BA30" s="13">
        <f>SUM(BA12:BA29)</f>
        <v>8261.970000000001</v>
      </c>
      <c r="BB30" s="14">
        <f t="shared" si="20"/>
        <v>8261.970000000001</v>
      </c>
      <c r="BC30" s="15" t="e">
        <f t="shared" si="21"/>
        <v>#DIV/0!</v>
      </c>
      <c r="BD30" s="16"/>
      <c r="BE30" s="13">
        <f>SUM(BE12:BE29)</f>
        <v>0</v>
      </c>
      <c r="BF30" s="13">
        <f>SUM(BF12:BF29)</f>
        <v>8261.970000000001</v>
      </c>
      <c r="BG30" s="14">
        <f t="shared" si="22"/>
        <v>8261.970000000001</v>
      </c>
      <c r="BH30" s="15" t="e">
        <f t="shared" si="23"/>
        <v>#DIV/0!</v>
      </c>
      <c r="BI30" s="16"/>
    </row>
    <row r="31" spans="1:61" ht="15">
      <c r="A31" s="2"/>
      <c r="B31" s="9"/>
      <c r="C31" s="9"/>
      <c r="D31" s="16"/>
      <c r="E31" s="11"/>
      <c r="G31" s="9"/>
      <c r="H31" s="9"/>
      <c r="I31" s="16"/>
      <c r="J31" s="11"/>
      <c r="K31" s="16"/>
      <c r="L31" s="9"/>
      <c r="M31" s="9"/>
      <c r="N31" s="16"/>
      <c r="O31" s="11"/>
      <c r="P31" s="16"/>
      <c r="Q31" s="9"/>
      <c r="R31" s="9"/>
      <c r="S31" s="16"/>
      <c r="T31" s="11"/>
      <c r="U31" s="16"/>
      <c r="V31" s="9"/>
      <c r="W31" s="9"/>
      <c r="X31" s="16"/>
      <c r="Y31" s="11"/>
      <c r="Z31" s="16"/>
      <c r="AA31" s="9"/>
      <c r="AB31" s="9"/>
      <c r="AC31" s="16"/>
      <c r="AD31" s="11"/>
      <c r="AE31" s="16"/>
      <c r="AF31" s="9"/>
      <c r="AG31" s="9"/>
      <c r="AH31" s="16"/>
      <c r="AI31" s="11"/>
      <c r="AJ31" s="16"/>
      <c r="AK31" s="9"/>
      <c r="AL31" s="9"/>
      <c r="AM31" s="16"/>
      <c r="AN31" s="11"/>
      <c r="AO31" s="16"/>
      <c r="AP31" s="9"/>
      <c r="AQ31" s="9"/>
      <c r="AR31" s="16"/>
      <c r="AS31" s="11"/>
      <c r="AT31" s="16"/>
      <c r="AU31" s="9"/>
      <c r="AV31" s="9"/>
      <c r="AW31" s="16"/>
      <c r="AX31" s="11"/>
      <c r="AY31" s="16"/>
      <c r="AZ31" s="9"/>
      <c r="BA31" s="9"/>
      <c r="BB31" s="16"/>
      <c r="BC31" s="11"/>
      <c r="BD31" s="16"/>
      <c r="BE31" s="9"/>
      <c r="BF31" s="9"/>
      <c r="BG31" s="16"/>
      <c r="BH31" s="11"/>
      <c r="BI31" s="16"/>
    </row>
    <row r="32" spans="1:61" ht="15.75" thickBot="1">
      <c r="A32" s="5" t="s">
        <v>43</v>
      </c>
      <c r="B32" s="10">
        <f ca="1">B9-B30</f>
        <v>34.13000000000102</v>
      </c>
      <c r="C32" s="10">
        <f>C9-C30</f>
        <v>738.0299999999988</v>
      </c>
      <c r="D32" s="10">
        <f ca="1">B32-C32</f>
        <v>-703.8999999999978</v>
      </c>
      <c r="E32" s="12">
        <f ca="1">(B32/C32)-1</f>
        <v>-0.9537552674010527</v>
      </c>
      <c r="G32" s="10">
        <f ca="1">G9-G30</f>
        <v>-1451.1800000000003</v>
      </c>
      <c r="H32" s="10">
        <f>H9-H30</f>
        <v>588.0299999999988</v>
      </c>
      <c r="I32" s="10">
        <f ca="1">G32-H32</f>
        <v>-2039.2099999999991</v>
      </c>
      <c r="J32" s="12">
        <f ca="1">(G32/H32)-1</f>
        <v>-3.4678672856827086</v>
      </c>
      <c r="K32" s="9"/>
      <c r="L32" s="10">
        <f ca="1">L9-L30</f>
        <v>1359.5100000000002</v>
      </c>
      <c r="M32" s="10">
        <f>M9-M30</f>
        <v>938.0299999999997</v>
      </c>
      <c r="N32" s="10">
        <f ca="1">L32-M32</f>
        <v>421.4800000000005</v>
      </c>
      <c r="O32" s="12">
        <f ca="1">(L32/M32)-1</f>
        <v>0.44932464846540143</v>
      </c>
      <c r="P32" s="9"/>
      <c r="Q32" s="10">
        <f ca="1">Q9-Q30</f>
        <v>0</v>
      </c>
      <c r="R32" s="10">
        <f>R9-R30</f>
        <v>738.0299999999988</v>
      </c>
      <c r="S32" s="10">
        <f ca="1">Q32-R32</f>
        <v>-738.0299999999988</v>
      </c>
      <c r="T32" s="12">
        <f ca="1">(Q32/R32)-1</f>
        <v>-1</v>
      </c>
      <c r="U32" s="9"/>
      <c r="V32" s="10">
        <f ca="1">V9-V30</f>
        <v>0</v>
      </c>
      <c r="W32" s="10">
        <f>W9-W30</f>
        <v>738.0299999999988</v>
      </c>
      <c r="X32" s="10">
        <f ca="1">V32-W32</f>
        <v>-738.0299999999988</v>
      </c>
      <c r="Y32" s="12">
        <f ca="1">(V32/W32)-1</f>
        <v>-1</v>
      </c>
      <c r="Z32" s="9"/>
      <c r="AA32" s="10">
        <f ca="1">AA9-AA30</f>
        <v>0</v>
      </c>
      <c r="AB32" s="10">
        <f>AB9-AB30</f>
        <v>738.0299999999988</v>
      </c>
      <c r="AC32" s="10">
        <f ca="1">AA32-AB32</f>
        <v>-738.0299999999988</v>
      </c>
      <c r="AD32" s="12">
        <f ca="1">(AA32/AB32)-1</f>
        <v>-1</v>
      </c>
      <c r="AE32" s="9"/>
      <c r="AF32" s="10">
        <f ca="1">AF9-AF30</f>
        <v>0</v>
      </c>
      <c r="AG32" s="10">
        <f>AG9-AG30</f>
        <v>738.0299999999988</v>
      </c>
      <c r="AH32" s="10">
        <f ca="1">AF32-AG32</f>
        <v>-738.0299999999988</v>
      </c>
      <c r="AI32" s="12">
        <f ca="1">(AF32/AG32)-1</f>
        <v>-1</v>
      </c>
      <c r="AJ32" s="9"/>
      <c r="AK32" s="10">
        <f ca="1">AK9-AK30</f>
        <v>0</v>
      </c>
      <c r="AL32" s="10">
        <f>AL9-AL30</f>
        <v>738.0299999999988</v>
      </c>
      <c r="AM32" s="10">
        <f ca="1">AK32-AL32</f>
        <v>-738.0299999999988</v>
      </c>
      <c r="AN32" s="12">
        <f ca="1">(AK32/AL32)-1</f>
        <v>-1</v>
      </c>
      <c r="AO32" s="9"/>
      <c r="AP32" s="10">
        <f ca="1">AP9-AP30</f>
        <v>0</v>
      </c>
      <c r="AQ32" s="10">
        <f>AQ9-AQ30</f>
        <v>738.0299999999988</v>
      </c>
      <c r="AR32" s="10">
        <f ca="1">AP32-AQ32</f>
        <v>-738.0299999999988</v>
      </c>
      <c r="AS32" s="12">
        <f ca="1">(AP32/AQ32)-1</f>
        <v>-1</v>
      </c>
      <c r="AT32" s="9"/>
      <c r="AU32" s="10">
        <f ca="1">AU9-AU30</f>
        <v>0</v>
      </c>
      <c r="AV32" s="10">
        <f>AV9-AV30</f>
        <v>738.0299999999988</v>
      </c>
      <c r="AW32" s="10">
        <f ca="1">AU32-AV32</f>
        <v>-738.0299999999988</v>
      </c>
      <c r="AX32" s="12">
        <f ca="1">(AU32/AV32)-1</f>
        <v>-1</v>
      </c>
      <c r="AY32" s="9"/>
      <c r="AZ32" s="10">
        <f ca="1">AZ9-AZ30</f>
        <v>0</v>
      </c>
      <c r="BA32" s="10">
        <f>BA9-BA30</f>
        <v>738.0299999999988</v>
      </c>
      <c r="BB32" s="10">
        <f ca="1">AZ32-BA32</f>
        <v>-738.0299999999988</v>
      </c>
      <c r="BC32" s="12">
        <f ca="1">(AZ32/BA32)-1</f>
        <v>-1</v>
      </c>
      <c r="BD32" s="9"/>
      <c r="BE32" s="10">
        <f ca="1">BE9-BE30</f>
        <v>0</v>
      </c>
      <c r="BF32" s="10">
        <f>BF9-BF30</f>
        <v>738.0299999999988</v>
      </c>
      <c r="BG32" s="10">
        <f ca="1">BE32-BF32</f>
        <v>-738.0299999999988</v>
      </c>
      <c r="BH32" s="12">
        <f ca="1">(BE32/BF32)-1</f>
        <v>-1</v>
      </c>
      <c r="BI32" s="9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8AFE4-EC35-4E17-99E7-E2618045D64F}">
  <dimension ref="A1:G168"/>
  <sheetViews>
    <sheetView workbookViewId="0" topLeftCell="A1">
      <selection activeCell="D4" sqref="D4"/>
    </sheetView>
  </sheetViews>
  <sheetFormatPr defaultColWidth="9.140625" defaultRowHeight="15"/>
  <cols>
    <col min="1" max="1" width="9.8515625" style="0" customWidth="1"/>
    <col min="2" max="2" width="16.421875" style="0" customWidth="1"/>
    <col min="3" max="3" width="14.00390625" style="0" customWidth="1"/>
    <col min="4" max="4" width="21.8515625" style="0" bestFit="1" customWidth="1"/>
    <col min="5" max="5" width="9.28125" style="0" hidden="1" customWidth="1"/>
    <col min="6" max="6" width="7.28125" style="0" hidden="1" customWidth="1"/>
    <col min="7" max="7" width="9.7109375" style="0" bestFit="1" customWidth="1"/>
    <col min="8" max="8" width="11.140625" style="0" bestFit="1" customWidth="1"/>
    <col min="9" max="9" width="9.7109375" style="0" bestFit="1" customWidth="1"/>
  </cols>
  <sheetData>
    <row r="1" spans="1:2" ht="21">
      <c r="A1" s="1" t="s">
        <v>0</v>
      </c>
      <c r="B1" s="1"/>
    </row>
    <row r="3" spans="1:6" ht="15">
      <c r="A3" t="s">
        <v>1</v>
      </c>
      <c r="B3" t="s">
        <v>2</v>
      </c>
      <c r="C3" t="s">
        <v>3</v>
      </c>
      <c r="D3" t="s">
        <v>4</v>
      </c>
      <c r="E3" t="s">
        <v>82</v>
      </c>
      <c r="F3" t="s">
        <v>83</v>
      </c>
    </row>
    <row r="4" spans="1:6" ht="15">
      <c r="A4" s="7">
        <v>44562</v>
      </c>
      <c r="B4" t="s">
        <v>51</v>
      </c>
      <c r="C4" s="22">
        <v>4000</v>
      </c>
      <c r="D4" t="s">
        <v>39</v>
      </c>
      <c r="E4" t="str">
        <f>TEXT(tblTransactions[[#This Row],[Date]],"mmm")</f>
        <v>Jan</v>
      </c>
      <c r="F4">
        <f>YEAR(tblTransactions[[#This Row],[Date]])</f>
        <v>2022</v>
      </c>
    </row>
    <row r="5" spans="1:6" ht="15">
      <c r="A5" s="7">
        <v>44562</v>
      </c>
      <c r="B5" t="s">
        <v>56</v>
      </c>
      <c r="C5" s="22">
        <v>25</v>
      </c>
      <c r="D5" t="s">
        <v>30</v>
      </c>
      <c r="E5" t="str">
        <f>TEXT(tblTransactions[[#This Row],[Date]],"mmm")</f>
        <v>Jan</v>
      </c>
      <c r="F5">
        <f>YEAR(tblTransactions[[#This Row],[Date]])</f>
        <v>2022</v>
      </c>
    </row>
    <row r="6" spans="1:6" ht="15">
      <c r="A6" s="7">
        <v>44562</v>
      </c>
      <c r="B6" t="s">
        <v>63</v>
      </c>
      <c r="C6" s="22">
        <v>221.84</v>
      </c>
      <c r="D6" t="s">
        <v>36</v>
      </c>
      <c r="E6" t="str">
        <f>TEXT(tblTransactions[[#This Row],[Date]],"mmm")</f>
        <v>Jan</v>
      </c>
      <c r="F6">
        <f>YEAR(tblTransactions[[#This Row],[Date]])</f>
        <v>2022</v>
      </c>
    </row>
    <row r="7" spans="1:6" ht="15">
      <c r="A7" s="7">
        <v>44562</v>
      </c>
      <c r="B7" t="s">
        <v>68</v>
      </c>
      <c r="C7" s="22">
        <v>4.32</v>
      </c>
      <c r="D7" t="s">
        <v>37</v>
      </c>
      <c r="E7" t="str">
        <f>TEXT(tblTransactions[[#This Row],[Date]],"mmm")</f>
        <v>Jan</v>
      </c>
      <c r="F7">
        <f>YEAR(tblTransactions[[#This Row],[Date]])</f>
        <v>2022</v>
      </c>
    </row>
    <row r="8" spans="1:7" ht="15">
      <c r="A8" s="7">
        <v>44563</v>
      </c>
      <c r="B8" t="s">
        <v>59</v>
      </c>
      <c r="C8" s="22">
        <v>563.97</v>
      </c>
      <c r="D8" t="s">
        <v>34</v>
      </c>
      <c r="E8" t="str">
        <f>TEXT(tblTransactions[[#This Row],[Date]],"mmm")</f>
        <v>Jan</v>
      </c>
      <c r="F8">
        <f>YEAR(tblTransactions[[#This Row],[Date]])</f>
        <v>2022</v>
      </c>
      <c r="G8" s="7"/>
    </row>
    <row r="9" spans="1:7" ht="15">
      <c r="A9" s="7">
        <v>44563</v>
      </c>
      <c r="B9" t="s">
        <v>63</v>
      </c>
      <c r="C9" s="22">
        <v>120.45</v>
      </c>
      <c r="D9" t="s">
        <v>36</v>
      </c>
      <c r="E9" t="str">
        <f>TEXT(tblTransactions[[#This Row],[Date]],"mmm")</f>
        <v>Jan</v>
      </c>
      <c r="F9">
        <f>YEAR(tblTransactions[[#This Row],[Date]])</f>
        <v>2022</v>
      </c>
      <c r="G9" s="7"/>
    </row>
    <row r="10" spans="1:6" ht="15">
      <c r="A10" s="7">
        <v>44563</v>
      </c>
      <c r="B10" t="s">
        <v>68</v>
      </c>
      <c r="C10" s="22">
        <v>4.32</v>
      </c>
      <c r="D10" t="s">
        <v>37</v>
      </c>
      <c r="E10" t="str">
        <f>TEXT(tblTransactions[[#This Row],[Date]],"mmm")</f>
        <v>Jan</v>
      </c>
      <c r="F10">
        <f>YEAR(tblTransactions[[#This Row],[Date]])</f>
        <v>2022</v>
      </c>
    </row>
    <row r="11" spans="1:6" ht="15">
      <c r="A11" s="7">
        <v>44564</v>
      </c>
      <c r="B11" t="s">
        <v>64</v>
      </c>
      <c r="C11" s="22">
        <v>97.89</v>
      </c>
      <c r="D11" t="s">
        <v>36</v>
      </c>
      <c r="E11" t="str">
        <f>TEXT(tblTransactions[[#This Row],[Date]],"mmm")</f>
        <v>Jan</v>
      </c>
      <c r="F11">
        <f>YEAR(tblTransactions[[#This Row],[Date]])</f>
        <v>2022</v>
      </c>
    </row>
    <row r="12" spans="1:6" ht="15">
      <c r="A12" s="7">
        <v>44564</v>
      </c>
      <c r="B12" t="s">
        <v>68</v>
      </c>
      <c r="C12" s="9">
        <v>3.72</v>
      </c>
      <c r="D12" t="s">
        <v>37</v>
      </c>
      <c r="E12" t="str">
        <f>TEXT(tblTransactions[[#This Row],[Date]],"mmm")</f>
        <v>Jan</v>
      </c>
      <c r="F12">
        <f>YEAR(tblTransactions[[#This Row],[Date]])</f>
        <v>2022</v>
      </c>
    </row>
    <row r="13" spans="1:6" ht="15">
      <c r="A13" s="7">
        <v>44565</v>
      </c>
      <c r="B13" t="s">
        <v>68</v>
      </c>
      <c r="C13" s="9">
        <v>4.97</v>
      </c>
      <c r="D13" t="s">
        <v>37</v>
      </c>
      <c r="E13" t="str">
        <f>TEXT(tblTransactions[[#This Row],[Date]],"mmm")</f>
        <v>Jan</v>
      </c>
      <c r="F13">
        <f>YEAR(tblTransactions[[#This Row],[Date]])</f>
        <v>2022</v>
      </c>
    </row>
    <row r="14" spans="1:6" ht="15">
      <c r="A14" s="7">
        <v>44566</v>
      </c>
      <c r="B14" t="s">
        <v>69</v>
      </c>
      <c r="C14" s="22">
        <v>25.34</v>
      </c>
      <c r="D14" t="s">
        <v>37</v>
      </c>
      <c r="E14" t="str">
        <f>TEXT(tblTransactions[[#This Row],[Date]],"mmm")</f>
        <v>Jan</v>
      </c>
      <c r="F14">
        <f>YEAR(tblTransactions[[#This Row],[Date]])</f>
        <v>2022</v>
      </c>
    </row>
    <row r="15" spans="1:6" ht="15">
      <c r="A15" s="7">
        <v>44566</v>
      </c>
      <c r="B15" t="s">
        <v>77</v>
      </c>
      <c r="C15" s="22">
        <v>105</v>
      </c>
      <c r="D15" t="s">
        <v>20</v>
      </c>
      <c r="E15" t="str">
        <f>TEXT(tblTransactions[[#This Row],[Date]],"mmm")</f>
        <v>Jan</v>
      </c>
      <c r="F15">
        <f>YEAR(tblTransactions[[#This Row],[Date]])</f>
        <v>2022</v>
      </c>
    </row>
    <row r="16" spans="1:6" ht="15">
      <c r="A16" s="7">
        <v>44567</v>
      </c>
      <c r="B16" t="s">
        <v>68</v>
      </c>
      <c r="C16" s="9">
        <v>4.1</v>
      </c>
      <c r="D16" t="s">
        <v>37</v>
      </c>
      <c r="E16" t="str">
        <f>TEXT(tblTransactions[[#This Row],[Date]],"mmm")</f>
        <v>Jan</v>
      </c>
      <c r="F16">
        <f>YEAR(tblTransactions[[#This Row],[Date]])</f>
        <v>2022</v>
      </c>
    </row>
    <row r="17" spans="1:6" ht="15">
      <c r="A17" s="7">
        <v>44567</v>
      </c>
      <c r="B17" t="s">
        <v>70</v>
      </c>
      <c r="C17" s="22">
        <v>5.34</v>
      </c>
      <c r="D17" t="s">
        <v>37</v>
      </c>
      <c r="E17" t="str">
        <f>TEXT(tblTransactions[[#This Row],[Date]],"mmm")</f>
        <v>Jan</v>
      </c>
      <c r="F17">
        <f>YEAR(tblTransactions[[#This Row],[Date]])</f>
        <v>2022</v>
      </c>
    </row>
    <row r="18" spans="1:6" ht="15">
      <c r="A18" s="7">
        <v>44568</v>
      </c>
      <c r="B18" t="s">
        <v>61</v>
      </c>
      <c r="C18" s="22">
        <v>84.46</v>
      </c>
      <c r="D18" t="s">
        <v>35</v>
      </c>
      <c r="E18" t="str">
        <f>TEXT(tblTransactions[[#This Row],[Date]],"mmm")</f>
        <v>Jan</v>
      </c>
      <c r="F18">
        <f>YEAR(tblTransactions[[#This Row],[Date]])</f>
        <v>2022</v>
      </c>
    </row>
    <row r="19" spans="1:6" ht="15">
      <c r="A19" s="7">
        <v>44568</v>
      </c>
      <c r="B19" t="s">
        <v>65</v>
      </c>
      <c r="C19" s="22">
        <v>104.3</v>
      </c>
      <c r="D19" t="s">
        <v>36</v>
      </c>
      <c r="E19" t="str">
        <f>TEXT(tblTransactions[[#This Row],[Date]],"mmm")</f>
        <v>Jan</v>
      </c>
      <c r="F19">
        <f>YEAR(tblTransactions[[#This Row],[Date]])</f>
        <v>2022</v>
      </c>
    </row>
    <row r="20" spans="1:6" ht="15">
      <c r="A20" s="7">
        <v>44568</v>
      </c>
      <c r="B20" t="s">
        <v>76</v>
      </c>
      <c r="C20" s="22">
        <v>110</v>
      </c>
      <c r="D20" t="s">
        <v>20</v>
      </c>
      <c r="E20" t="str">
        <f>TEXT(tblTransactions[[#This Row],[Date]],"mmm")</f>
        <v>Jan</v>
      </c>
      <c r="F20">
        <f>YEAR(tblTransactions[[#This Row],[Date]])</f>
        <v>2022</v>
      </c>
    </row>
    <row r="21" spans="1:6" ht="15">
      <c r="A21" s="7">
        <v>44569</v>
      </c>
      <c r="B21" t="s">
        <v>61</v>
      </c>
      <c r="C21" s="22">
        <v>65.47</v>
      </c>
      <c r="D21" t="s">
        <v>35</v>
      </c>
      <c r="E21" t="str">
        <f>TEXT(tblTransactions[[#This Row],[Date]],"mmm")</f>
        <v>Jan</v>
      </c>
      <c r="F21">
        <f>YEAR(tblTransactions[[#This Row],[Date]])</f>
        <v>2022</v>
      </c>
    </row>
    <row r="22" spans="1:6" ht="15">
      <c r="A22" s="7">
        <v>44569</v>
      </c>
      <c r="B22" t="s">
        <v>61</v>
      </c>
      <c r="C22" s="22">
        <v>62.85</v>
      </c>
      <c r="D22" t="s">
        <v>35</v>
      </c>
      <c r="E22" t="str">
        <f>TEXT(tblTransactions[[#This Row],[Date]],"mmm")</f>
        <v>Jan</v>
      </c>
      <c r="F22">
        <f>YEAR(tblTransactions[[#This Row],[Date]])</f>
        <v>2022</v>
      </c>
    </row>
    <row r="23" spans="1:6" ht="15">
      <c r="A23" s="7">
        <v>44569</v>
      </c>
      <c r="B23" t="s">
        <v>74</v>
      </c>
      <c r="C23" s="22">
        <v>30</v>
      </c>
      <c r="D23" t="s">
        <v>25</v>
      </c>
      <c r="E23" t="str">
        <f>TEXT(tblTransactions[[#This Row],[Date]],"mmm")</f>
        <v>Jan</v>
      </c>
      <c r="F23">
        <f>YEAR(tblTransactions[[#This Row],[Date]])</f>
        <v>2022</v>
      </c>
    </row>
    <row r="24" spans="1:6" ht="15">
      <c r="A24" s="7">
        <v>44571</v>
      </c>
      <c r="B24" t="s">
        <v>67</v>
      </c>
      <c r="C24" s="22">
        <v>59.65</v>
      </c>
      <c r="D24" t="s">
        <v>37</v>
      </c>
      <c r="E24" t="str">
        <f>TEXT(tblTransactions[[#This Row],[Date]],"mmm")</f>
        <v>Jan</v>
      </c>
      <c r="F24">
        <f>YEAR(tblTransactions[[#This Row],[Date]])</f>
        <v>2022</v>
      </c>
    </row>
    <row r="25" spans="1:6" ht="15">
      <c r="A25" s="7">
        <v>44571</v>
      </c>
      <c r="B25" t="s">
        <v>74</v>
      </c>
      <c r="C25" s="22">
        <v>30</v>
      </c>
      <c r="D25" t="s">
        <v>25</v>
      </c>
      <c r="E25" t="str">
        <f>TEXT(tblTransactions[[#This Row],[Date]],"mmm")</f>
        <v>Jan</v>
      </c>
      <c r="F25">
        <f>YEAR(tblTransactions[[#This Row],[Date]])</f>
        <v>2022</v>
      </c>
    </row>
    <row r="26" spans="1:6" ht="15">
      <c r="A26" s="7">
        <v>44572</v>
      </c>
      <c r="B26" t="s">
        <v>80</v>
      </c>
      <c r="C26" s="22">
        <v>105.57</v>
      </c>
      <c r="D26" t="s">
        <v>33</v>
      </c>
      <c r="E26" t="str">
        <f>TEXT(tblTransactions[[#This Row],[Date]],"mmm")</f>
        <v>Jan</v>
      </c>
      <c r="F26">
        <f>YEAR(tblTransactions[[#This Row],[Date]])</f>
        <v>2022</v>
      </c>
    </row>
    <row r="27" spans="1:6" ht="15">
      <c r="A27" s="7">
        <v>44572</v>
      </c>
      <c r="B27" t="s">
        <v>68</v>
      </c>
      <c r="C27" s="9">
        <v>12.37</v>
      </c>
      <c r="D27" t="s">
        <v>37</v>
      </c>
      <c r="E27" t="str">
        <f>TEXT(tblTransactions[[#This Row],[Date]],"mmm")</f>
        <v>Jan</v>
      </c>
      <c r="F27">
        <f>YEAR(tblTransactions[[#This Row],[Date]])</f>
        <v>2022</v>
      </c>
    </row>
    <row r="28" spans="1:6" ht="15">
      <c r="A28" s="7">
        <v>44572</v>
      </c>
      <c r="B28" t="s">
        <v>68</v>
      </c>
      <c r="C28" s="22">
        <v>4.32</v>
      </c>
      <c r="D28" t="s">
        <v>37</v>
      </c>
      <c r="E28" t="str">
        <f>TEXT(tblTransactions[[#This Row],[Date]],"mmm")</f>
        <v>Jan</v>
      </c>
      <c r="F28">
        <f>YEAR(tblTransactions[[#This Row],[Date]])</f>
        <v>2022</v>
      </c>
    </row>
    <row r="29" spans="1:6" ht="15">
      <c r="A29" s="7">
        <v>44575</v>
      </c>
      <c r="B29" t="s">
        <v>78</v>
      </c>
      <c r="C29" s="22">
        <v>1000</v>
      </c>
      <c r="D29" t="s">
        <v>22</v>
      </c>
      <c r="E29" t="str">
        <f>TEXT(tblTransactions[[#This Row],[Date]],"mmm")</f>
        <v>Jan</v>
      </c>
      <c r="F29">
        <f>YEAR(tblTransactions[[#This Row],[Date]])</f>
        <v>2022</v>
      </c>
    </row>
    <row r="30" spans="1:6" ht="15">
      <c r="A30" s="7">
        <v>44575</v>
      </c>
      <c r="B30" t="s">
        <v>72</v>
      </c>
      <c r="C30" s="22">
        <v>125</v>
      </c>
      <c r="D30" t="s">
        <v>23</v>
      </c>
      <c r="E30" t="str">
        <f>TEXT(tblTransactions[[#This Row],[Date]],"mmm")</f>
        <v>Jan</v>
      </c>
      <c r="F30">
        <f>YEAR(tblTransactions[[#This Row],[Date]])</f>
        <v>2022</v>
      </c>
    </row>
    <row r="31" spans="1:6" ht="15">
      <c r="A31" s="7">
        <v>44576</v>
      </c>
      <c r="B31" t="s">
        <v>51</v>
      </c>
      <c r="C31" s="22">
        <v>4000</v>
      </c>
      <c r="D31" t="s">
        <v>39</v>
      </c>
      <c r="E31" t="str">
        <f>TEXT(tblTransactions[[#This Row],[Date]],"mmm")</f>
        <v>Jan</v>
      </c>
      <c r="F31">
        <f>YEAR(tblTransactions[[#This Row],[Date]])</f>
        <v>2022</v>
      </c>
    </row>
    <row r="32" spans="1:6" ht="15">
      <c r="A32" s="7">
        <v>44576</v>
      </c>
      <c r="B32" t="s">
        <v>57</v>
      </c>
      <c r="C32" s="22">
        <v>49</v>
      </c>
      <c r="D32" t="s">
        <v>31</v>
      </c>
      <c r="E32" t="str">
        <f>TEXT(tblTransactions[[#This Row],[Date]],"mmm")</f>
        <v>Jan</v>
      </c>
      <c r="F32">
        <f>YEAR(tblTransactions[[#This Row],[Date]])</f>
        <v>2022</v>
      </c>
    </row>
    <row r="33" spans="1:6" ht="15">
      <c r="A33" s="7">
        <v>44579</v>
      </c>
      <c r="B33" t="s">
        <v>81</v>
      </c>
      <c r="C33" s="22">
        <v>1200</v>
      </c>
      <c r="D33" t="s">
        <v>44</v>
      </c>
      <c r="E33" t="str">
        <f>TEXT(tblTransactions[[#This Row],[Date]],"mmm")</f>
        <v>Jan</v>
      </c>
      <c r="F33">
        <f>YEAR(tblTransactions[[#This Row],[Date]])</f>
        <v>2022</v>
      </c>
    </row>
    <row r="34" spans="1:6" ht="15">
      <c r="A34" s="7">
        <v>44579</v>
      </c>
      <c r="B34" t="s">
        <v>64</v>
      </c>
      <c r="C34" s="22">
        <v>37.95</v>
      </c>
      <c r="D34" t="s">
        <v>36</v>
      </c>
      <c r="E34" t="str">
        <f>TEXT(tblTransactions[[#This Row],[Date]],"mmm")</f>
        <v>Jan</v>
      </c>
      <c r="F34">
        <f>YEAR(tblTransactions[[#This Row],[Date]])</f>
        <v>2022</v>
      </c>
    </row>
    <row r="35" spans="1:6" ht="15">
      <c r="A35" s="7">
        <v>44580</v>
      </c>
      <c r="B35" t="s">
        <v>60</v>
      </c>
      <c r="C35" s="22">
        <v>98</v>
      </c>
      <c r="D35" t="s">
        <v>21</v>
      </c>
      <c r="E35" t="str">
        <f>TEXT(tblTransactions[[#This Row],[Date]],"mmm")</f>
        <v>Jan</v>
      </c>
      <c r="F35">
        <f>YEAR(tblTransactions[[#This Row],[Date]])</f>
        <v>2022</v>
      </c>
    </row>
    <row r="36" spans="1:6" ht="15">
      <c r="A36" s="7">
        <v>44580</v>
      </c>
      <c r="B36" t="s">
        <v>75</v>
      </c>
      <c r="C36" s="22">
        <v>16.99</v>
      </c>
      <c r="D36" t="s">
        <v>20</v>
      </c>
      <c r="E36" t="str">
        <f>TEXT(tblTransactions[[#This Row],[Date]],"mmm")</f>
        <v>Jan</v>
      </c>
      <c r="F36">
        <f>YEAR(tblTransactions[[#This Row],[Date]])</f>
        <v>2022</v>
      </c>
    </row>
    <row r="37" spans="1:6" ht="15">
      <c r="A37" s="7">
        <v>44580</v>
      </c>
      <c r="B37" t="s">
        <v>55</v>
      </c>
      <c r="C37" s="22">
        <v>52</v>
      </c>
      <c r="D37" t="s">
        <v>29</v>
      </c>
      <c r="E37" t="str">
        <f>TEXT(tblTransactions[[#This Row],[Date]],"mmm")</f>
        <v>Jan</v>
      </c>
      <c r="F37">
        <f>YEAR(tblTransactions[[#This Row],[Date]])</f>
        <v>2022</v>
      </c>
    </row>
    <row r="38" spans="1:6" ht="15">
      <c r="A38" s="7">
        <v>44580</v>
      </c>
      <c r="B38" t="s">
        <v>71</v>
      </c>
      <c r="C38" s="22">
        <v>35.32</v>
      </c>
      <c r="D38" t="s">
        <v>23</v>
      </c>
      <c r="E38" t="str">
        <f>TEXT(tblTransactions[[#This Row],[Date]],"mmm")</f>
        <v>Jan</v>
      </c>
      <c r="F38">
        <f>YEAR(tblTransactions[[#This Row],[Date]])</f>
        <v>2022</v>
      </c>
    </row>
    <row r="39" spans="1:6" ht="15">
      <c r="A39" s="7">
        <v>44580</v>
      </c>
      <c r="B39" t="s">
        <v>73</v>
      </c>
      <c r="C39" s="22">
        <v>115.36</v>
      </c>
      <c r="D39" t="s">
        <v>25</v>
      </c>
      <c r="E39" t="str">
        <f>TEXT(tblTransactions[[#This Row],[Date]],"mmm")</f>
        <v>Jan</v>
      </c>
      <c r="F39">
        <f>YEAR(tblTransactions[[#This Row],[Date]])</f>
        <v>2022</v>
      </c>
    </row>
    <row r="40" spans="1:6" ht="15">
      <c r="A40" s="7">
        <v>44581</v>
      </c>
      <c r="B40" t="s">
        <v>79</v>
      </c>
      <c r="C40" s="22">
        <v>700</v>
      </c>
      <c r="D40" t="s">
        <v>24</v>
      </c>
      <c r="E40" t="str">
        <f>TEXT(tblTransactions[[#This Row],[Date]],"mmm")</f>
        <v>Jan</v>
      </c>
      <c r="F40">
        <f>YEAR(tblTransactions[[#This Row],[Date]])</f>
        <v>2022</v>
      </c>
    </row>
    <row r="41" spans="1:6" ht="15">
      <c r="A41" s="7">
        <v>44581</v>
      </c>
      <c r="B41" t="s">
        <v>54</v>
      </c>
      <c r="C41" s="22">
        <v>98</v>
      </c>
      <c r="D41" t="s">
        <v>28</v>
      </c>
      <c r="E41" t="str">
        <f>TEXT(tblTransactions[[#This Row],[Date]],"mmm")</f>
        <v>Jan</v>
      </c>
      <c r="F41">
        <f>YEAR(tblTransactions[[#This Row],[Date]])</f>
        <v>2022</v>
      </c>
    </row>
    <row r="42" spans="1:6" ht="15">
      <c r="A42" s="7">
        <v>44582</v>
      </c>
      <c r="B42" t="s">
        <v>62</v>
      </c>
      <c r="C42" s="22">
        <v>95.78</v>
      </c>
      <c r="D42" t="s">
        <v>35</v>
      </c>
      <c r="E42" t="str">
        <f>TEXT(tblTransactions[[#This Row],[Date]],"mmm")</f>
        <v>Jan</v>
      </c>
      <c r="F42">
        <f>YEAR(tblTransactions[[#This Row],[Date]])</f>
        <v>2022</v>
      </c>
    </row>
    <row r="43" spans="1:6" ht="15">
      <c r="A43" s="7">
        <v>44583</v>
      </c>
      <c r="B43" t="s">
        <v>52</v>
      </c>
      <c r="C43" s="22">
        <v>4000</v>
      </c>
      <c r="D43" t="s">
        <v>26</v>
      </c>
      <c r="E43" t="str">
        <f>TEXT(tblTransactions[[#This Row],[Date]],"mmm")</f>
        <v>Jan</v>
      </c>
      <c r="F43">
        <f>YEAR(tblTransactions[[#This Row],[Date]])</f>
        <v>2022</v>
      </c>
    </row>
    <row r="44" spans="1:6" ht="15">
      <c r="A44" s="7">
        <v>44583</v>
      </c>
      <c r="B44" t="s">
        <v>53</v>
      </c>
      <c r="C44" s="22">
        <v>87</v>
      </c>
      <c r="D44" t="s">
        <v>27</v>
      </c>
      <c r="E44" t="str">
        <f>TEXT(tblTransactions[[#This Row],[Date]],"mmm")</f>
        <v>Jan</v>
      </c>
      <c r="F44">
        <f>YEAR(tblTransactions[[#This Row],[Date]])</f>
        <v>2022</v>
      </c>
    </row>
    <row r="45" spans="1:6" ht="15">
      <c r="A45" s="7">
        <v>44583</v>
      </c>
      <c r="B45" t="s">
        <v>68</v>
      </c>
      <c r="C45" s="9">
        <v>4.58</v>
      </c>
      <c r="D45" t="s">
        <v>37</v>
      </c>
      <c r="E45" t="str">
        <f>TEXT(tblTransactions[[#This Row],[Date]],"mmm")</f>
        <v>Jan</v>
      </c>
      <c r="F45">
        <f>YEAR(tblTransactions[[#This Row],[Date]])</f>
        <v>2022</v>
      </c>
    </row>
    <row r="46" spans="1:6" ht="15">
      <c r="A46" s="7">
        <v>44584</v>
      </c>
      <c r="B46" t="s">
        <v>58</v>
      </c>
      <c r="C46" s="22">
        <v>14</v>
      </c>
      <c r="D46" t="s">
        <v>32</v>
      </c>
      <c r="E46" t="str">
        <f>TEXT(tblTransactions[[#This Row],[Date]],"mmm")</f>
        <v>Jan</v>
      </c>
      <c r="F46">
        <f>YEAR(tblTransactions[[#This Row],[Date]])</f>
        <v>2022</v>
      </c>
    </row>
    <row r="47" spans="1:6" ht="15">
      <c r="A47" s="7">
        <v>44586</v>
      </c>
      <c r="B47" t="s">
        <v>68</v>
      </c>
      <c r="C47" s="9">
        <v>4.28</v>
      </c>
      <c r="D47" t="s">
        <v>37</v>
      </c>
      <c r="E47" t="str">
        <f>TEXT(tblTransactions[[#This Row],[Date]],"mmm")</f>
        <v>Jan</v>
      </c>
      <c r="F47">
        <f>YEAR(tblTransactions[[#This Row],[Date]])</f>
        <v>2022</v>
      </c>
    </row>
    <row r="48" spans="1:6" ht="15">
      <c r="A48" s="7">
        <v>44587</v>
      </c>
      <c r="B48" t="s">
        <v>65</v>
      </c>
      <c r="C48" s="22">
        <v>77.01</v>
      </c>
      <c r="D48" t="s">
        <v>36</v>
      </c>
      <c r="E48" t="str">
        <f>TEXT(tblTransactions[[#This Row],[Date]],"mmm")</f>
        <v>Jan</v>
      </c>
      <c r="F48">
        <f>YEAR(tblTransactions[[#This Row],[Date]])</f>
        <v>2022</v>
      </c>
    </row>
    <row r="49" spans="1:6" ht="15">
      <c r="A49" s="7">
        <v>44588</v>
      </c>
      <c r="B49" t="s">
        <v>76</v>
      </c>
      <c r="C49" s="22">
        <v>65</v>
      </c>
      <c r="D49" t="s">
        <v>20</v>
      </c>
      <c r="E49" t="str">
        <f>TEXT(tblTransactions[[#This Row],[Date]],"mmm")</f>
        <v>Jan</v>
      </c>
      <c r="F49">
        <f>YEAR(tblTransactions[[#This Row],[Date]])</f>
        <v>2022</v>
      </c>
    </row>
    <row r="50" spans="1:6" ht="15">
      <c r="A50" s="7">
        <v>44589</v>
      </c>
      <c r="B50" t="s">
        <v>61</v>
      </c>
      <c r="C50" s="22">
        <v>84.46</v>
      </c>
      <c r="D50" t="s">
        <v>35</v>
      </c>
      <c r="E50" t="str">
        <f>TEXT(tblTransactions[[#This Row],[Date]],"mmm")</f>
        <v>Jan</v>
      </c>
      <c r="F50">
        <f>YEAR(tblTransactions[[#This Row],[Date]])</f>
        <v>2022</v>
      </c>
    </row>
    <row r="51" spans="1:6" ht="15">
      <c r="A51" s="7">
        <v>44589</v>
      </c>
      <c r="B51" t="s">
        <v>68</v>
      </c>
      <c r="C51" s="22">
        <v>4.32</v>
      </c>
      <c r="D51" t="s">
        <v>37</v>
      </c>
      <c r="E51" t="str">
        <f>TEXT(tblTransactions[[#This Row],[Date]],"mmm")</f>
        <v>Jan</v>
      </c>
      <c r="F51">
        <f>YEAR(tblTransactions[[#This Row],[Date]])</f>
        <v>2022</v>
      </c>
    </row>
    <row r="52" spans="1:6" ht="15">
      <c r="A52" s="7">
        <v>44590</v>
      </c>
      <c r="B52" t="s">
        <v>71</v>
      </c>
      <c r="C52" s="22">
        <v>25.41</v>
      </c>
      <c r="D52" t="s">
        <v>23</v>
      </c>
      <c r="E52" t="str">
        <f>TEXT(tblTransactions[[#This Row],[Date]],"mmm")</f>
        <v>Jan</v>
      </c>
      <c r="F52">
        <f>YEAR(tblTransactions[[#This Row],[Date]])</f>
        <v>2022</v>
      </c>
    </row>
    <row r="53" spans="1:6" ht="15">
      <c r="A53" s="7">
        <v>44591</v>
      </c>
      <c r="B53" t="s">
        <v>63</v>
      </c>
      <c r="C53" s="22">
        <v>300.51</v>
      </c>
      <c r="D53" t="s">
        <v>36</v>
      </c>
      <c r="E53" t="str">
        <f>TEXT(tblTransactions[[#This Row],[Date]],"mmm")</f>
        <v>Jan</v>
      </c>
      <c r="F53">
        <f>YEAR(tblTransactions[[#This Row],[Date]])</f>
        <v>2022</v>
      </c>
    </row>
    <row r="54" spans="1:6" ht="15">
      <c r="A54" s="7">
        <v>44592</v>
      </c>
      <c r="B54" t="s">
        <v>65</v>
      </c>
      <c r="C54" s="22">
        <v>73.37</v>
      </c>
      <c r="D54" t="s">
        <v>36</v>
      </c>
      <c r="E54" t="str">
        <f>TEXT(tblTransactions[[#This Row],[Date]],"mmm")</f>
        <v>Jan</v>
      </c>
      <c r="F54">
        <f>YEAR(tblTransactions[[#This Row],[Date]])</f>
        <v>2022</v>
      </c>
    </row>
    <row r="55" spans="1:6" ht="15">
      <c r="A55" s="7">
        <v>44592</v>
      </c>
      <c r="B55" t="s">
        <v>66</v>
      </c>
      <c r="C55" s="22">
        <v>102.3</v>
      </c>
      <c r="D55" t="s">
        <v>37</v>
      </c>
      <c r="E55" t="str">
        <f>TEXT(tblTransactions[[#This Row],[Date]],"mmm")</f>
        <v>Jan</v>
      </c>
      <c r="F55">
        <f>YEAR(tblTransactions[[#This Row],[Date]])</f>
        <v>2022</v>
      </c>
    </row>
    <row r="56" spans="1:6" ht="15">
      <c r="A56" s="7">
        <v>44592</v>
      </c>
      <c r="B56" t="s">
        <v>71</v>
      </c>
      <c r="C56" s="22">
        <v>44.98</v>
      </c>
      <c r="D56" t="s">
        <v>23</v>
      </c>
      <c r="E56" t="str">
        <f>TEXT(tblTransactions[[#This Row],[Date]],"mmm")</f>
        <v>Jan</v>
      </c>
      <c r="F56">
        <f>YEAR(tblTransactions[[#This Row],[Date]])</f>
        <v>2022</v>
      </c>
    </row>
    <row r="57" spans="1:6" ht="15">
      <c r="A57" s="7">
        <v>44593</v>
      </c>
      <c r="B57" t="s">
        <v>51</v>
      </c>
      <c r="C57" s="22">
        <v>4000</v>
      </c>
      <c r="D57" t="s">
        <v>39</v>
      </c>
      <c r="E57" t="str">
        <f>TEXT(tblTransactions[[#This Row],[Date]],"mmm")</f>
        <v>Feb</v>
      </c>
      <c r="F57">
        <f>YEAR(tblTransactions[[#This Row],[Date]])</f>
        <v>2022</v>
      </c>
    </row>
    <row r="58" spans="1:6" ht="15">
      <c r="A58" s="7">
        <v>44593</v>
      </c>
      <c r="B58" t="s">
        <v>61</v>
      </c>
      <c r="C58" s="22">
        <v>117.85</v>
      </c>
      <c r="D58" t="s">
        <v>35</v>
      </c>
      <c r="E58" t="str">
        <f>TEXT(tblTransactions[[#This Row],[Date]],"mmm")</f>
        <v>Feb</v>
      </c>
      <c r="F58">
        <f>YEAR(tblTransactions[[#This Row],[Date]])</f>
        <v>2022</v>
      </c>
    </row>
    <row r="59" spans="1:6" ht="15">
      <c r="A59" s="7">
        <v>44593</v>
      </c>
      <c r="B59" t="s">
        <v>68</v>
      </c>
      <c r="C59" s="22">
        <v>24.54</v>
      </c>
      <c r="D59" t="s">
        <v>37</v>
      </c>
      <c r="E59" t="str">
        <f>TEXT(tblTransactions[[#This Row],[Date]],"mmm")</f>
        <v>Feb</v>
      </c>
      <c r="F59">
        <f>YEAR(tblTransactions[[#This Row],[Date]])</f>
        <v>2022</v>
      </c>
    </row>
    <row r="60" spans="1:6" ht="15">
      <c r="A60" s="7">
        <v>44594</v>
      </c>
      <c r="B60" t="s">
        <v>55</v>
      </c>
      <c r="C60" s="22">
        <v>58</v>
      </c>
      <c r="D60" t="s">
        <v>29</v>
      </c>
      <c r="E60" t="str">
        <f>TEXT(tblTransactions[[#This Row],[Date]],"mmm")</f>
        <v>Feb</v>
      </c>
      <c r="F60">
        <f>YEAR(tblTransactions[[#This Row],[Date]])</f>
        <v>2022</v>
      </c>
    </row>
    <row r="61" spans="1:6" ht="15">
      <c r="A61" s="7">
        <v>44594</v>
      </c>
      <c r="B61" t="s">
        <v>66</v>
      </c>
      <c r="C61" s="22">
        <v>150.56</v>
      </c>
      <c r="D61" t="s">
        <v>37</v>
      </c>
      <c r="E61" t="str">
        <f>TEXT(tblTransactions[[#This Row],[Date]],"mmm")</f>
        <v>Feb</v>
      </c>
      <c r="F61">
        <f>YEAR(tblTransactions[[#This Row],[Date]])</f>
        <v>2022</v>
      </c>
    </row>
    <row r="62" spans="1:6" ht="15">
      <c r="A62" s="7">
        <v>44595</v>
      </c>
      <c r="B62" t="s">
        <v>63</v>
      </c>
      <c r="C62" s="22">
        <v>114.43</v>
      </c>
      <c r="D62" t="s">
        <v>36</v>
      </c>
      <c r="E62" t="str">
        <f>TEXT(tblTransactions[[#This Row],[Date]],"mmm")</f>
        <v>Feb</v>
      </c>
      <c r="F62">
        <f>YEAR(tblTransactions[[#This Row],[Date]])</f>
        <v>2022</v>
      </c>
    </row>
    <row r="63" spans="1:6" ht="15">
      <c r="A63" s="7">
        <v>44595</v>
      </c>
      <c r="B63" t="s">
        <v>69</v>
      </c>
      <c r="C63" s="22">
        <v>29.65</v>
      </c>
      <c r="D63" t="s">
        <v>37</v>
      </c>
      <c r="E63" t="str">
        <f>TEXT(tblTransactions[[#This Row],[Date]],"mmm")</f>
        <v>Feb</v>
      </c>
      <c r="F63">
        <f>YEAR(tblTransactions[[#This Row],[Date]])</f>
        <v>2022</v>
      </c>
    </row>
    <row r="64" spans="1:6" ht="15">
      <c r="A64" s="7">
        <v>44596</v>
      </c>
      <c r="B64" t="s">
        <v>59</v>
      </c>
      <c r="C64" s="22">
        <v>563.97</v>
      </c>
      <c r="D64" t="s">
        <v>34</v>
      </c>
      <c r="E64" t="str">
        <f>TEXT(tblTransactions[[#This Row],[Date]],"mmm")</f>
        <v>Feb</v>
      </c>
      <c r="F64">
        <f>YEAR(tblTransactions[[#This Row],[Date]])</f>
        <v>2022</v>
      </c>
    </row>
    <row r="65" spans="1:6" ht="15">
      <c r="A65" s="7">
        <v>44596</v>
      </c>
      <c r="B65" t="s">
        <v>71</v>
      </c>
      <c r="C65" s="22">
        <v>47.68</v>
      </c>
      <c r="D65" t="s">
        <v>23</v>
      </c>
      <c r="E65" t="str">
        <f>TEXT(tblTransactions[[#This Row],[Date]],"mmm")</f>
        <v>Feb</v>
      </c>
      <c r="F65">
        <f>YEAR(tblTransactions[[#This Row],[Date]])</f>
        <v>2022</v>
      </c>
    </row>
    <row r="66" spans="1:6" ht="15">
      <c r="A66" s="7">
        <v>44597</v>
      </c>
      <c r="B66" t="s">
        <v>75</v>
      </c>
      <c r="C66" s="22">
        <v>16.99</v>
      </c>
      <c r="D66" t="s">
        <v>20</v>
      </c>
      <c r="E66" t="str">
        <f>TEXT(tblTransactions[[#This Row],[Date]],"mmm")</f>
        <v>Feb</v>
      </c>
      <c r="F66">
        <f>YEAR(tblTransactions[[#This Row],[Date]])</f>
        <v>2022</v>
      </c>
    </row>
    <row r="67" spans="1:6" ht="15">
      <c r="A67" s="7">
        <v>44598</v>
      </c>
      <c r="B67" t="s">
        <v>61</v>
      </c>
      <c r="C67" s="22">
        <v>151.18</v>
      </c>
      <c r="D67" t="s">
        <v>35</v>
      </c>
      <c r="E67" t="str">
        <f>TEXT(tblTransactions[[#This Row],[Date]],"mmm")</f>
        <v>Feb</v>
      </c>
      <c r="F67">
        <f>YEAR(tblTransactions[[#This Row],[Date]])</f>
        <v>2022</v>
      </c>
    </row>
    <row r="68" spans="1:6" ht="15">
      <c r="A68" s="7">
        <v>44599</v>
      </c>
      <c r="B68" t="s">
        <v>54</v>
      </c>
      <c r="C68" s="22">
        <v>167.58</v>
      </c>
      <c r="D68" t="s">
        <v>28</v>
      </c>
      <c r="E68" t="str">
        <f>TEXT(tblTransactions[[#This Row],[Date]],"mmm")</f>
        <v>Feb</v>
      </c>
      <c r="F68">
        <f>YEAR(tblTransactions[[#This Row],[Date]])</f>
        <v>2022</v>
      </c>
    </row>
    <row r="69" spans="1:6" ht="15">
      <c r="A69" s="7">
        <v>44600</v>
      </c>
      <c r="B69" t="s">
        <v>68</v>
      </c>
      <c r="C69" s="22">
        <v>7.52</v>
      </c>
      <c r="D69" t="s">
        <v>37</v>
      </c>
      <c r="E69" t="str">
        <f>TEXT(tblTransactions[[#This Row],[Date]],"mmm")</f>
        <v>Feb</v>
      </c>
      <c r="F69">
        <f>YEAR(tblTransactions[[#This Row],[Date]])</f>
        <v>2022</v>
      </c>
    </row>
    <row r="70" spans="1:6" ht="15">
      <c r="A70" s="7">
        <v>44600</v>
      </c>
      <c r="B70" t="s">
        <v>68</v>
      </c>
      <c r="C70" s="22">
        <v>20.2</v>
      </c>
      <c r="D70" t="s">
        <v>37</v>
      </c>
      <c r="E70" t="str">
        <f>TEXT(tblTransactions[[#This Row],[Date]],"mmm")</f>
        <v>Feb</v>
      </c>
      <c r="F70">
        <f>YEAR(tblTransactions[[#This Row],[Date]])</f>
        <v>2022</v>
      </c>
    </row>
    <row r="71" spans="1:6" ht="15">
      <c r="A71" s="7">
        <v>44602</v>
      </c>
      <c r="B71" t="s">
        <v>61</v>
      </c>
      <c r="C71" s="22">
        <v>128.38</v>
      </c>
      <c r="D71" t="s">
        <v>35</v>
      </c>
      <c r="E71" t="str">
        <f>TEXT(tblTransactions[[#This Row],[Date]],"mmm")</f>
        <v>Feb</v>
      </c>
      <c r="F71">
        <f>YEAR(tblTransactions[[#This Row],[Date]])</f>
        <v>2022</v>
      </c>
    </row>
    <row r="72" spans="1:6" ht="15">
      <c r="A72" s="7">
        <v>44603</v>
      </c>
      <c r="B72" t="s">
        <v>63</v>
      </c>
      <c r="C72" s="22">
        <v>226</v>
      </c>
      <c r="D72" t="s">
        <v>36</v>
      </c>
      <c r="E72" t="str">
        <f>TEXT(tblTransactions[[#This Row],[Date]],"mmm")</f>
        <v>Feb</v>
      </c>
      <c r="F72">
        <f>YEAR(tblTransactions[[#This Row],[Date]])</f>
        <v>2022</v>
      </c>
    </row>
    <row r="73" spans="1:6" ht="15">
      <c r="A73" s="7">
        <v>44603</v>
      </c>
      <c r="B73" t="s">
        <v>76</v>
      </c>
      <c r="C73" s="22">
        <v>89.05</v>
      </c>
      <c r="D73" t="s">
        <v>20</v>
      </c>
      <c r="E73" t="str">
        <f>TEXT(tblTransactions[[#This Row],[Date]],"mmm")</f>
        <v>Feb</v>
      </c>
      <c r="F73">
        <f>YEAR(tblTransactions[[#This Row],[Date]])</f>
        <v>2022</v>
      </c>
    </row>
    <row r="74" spans="1:6" ht="15">
      <c r="A74" s="7">
        <v>44604</v>
      </c>
      <c r="B74" t="s">
        <v>68</v>
      </c>
      <c r="C74" s="22">
        <v>4.19</v>
      </c>
      <c r="D74" t="s">
        <v>37</v>
      </c>
      <c r="E74" t="str">
        <f>TEXT(tblTransactions[[#This Row],[Date]],"mmm")</f>
        <v>Feb</v>
      </c>
      <c r="F74">
        <f>YEAR(tblTransactions[[#This Row],[Date]])</f>
        <v>2022</v>
      </c>
    </row>
    <row r="75" spans="1:6" ht="15">
      <c r="A75" s="7">
        <v>44605</v>
      </c>
      <c r="B75" t="s">
        <v>63</v>
      </c>
      <c r="C75" s="22">
        <v>385.41</v>
      </c>
      <c r="D75" t="s">
        <v>36</v>
      </c>
      <c r="E75" t="str">
        <f>TEXT(tblTransactions[[#This Row],[Date]],"mmm")</f>
        <v>Feb</v>
      </c>
      <c r="F75">
        <f>YEAR(tblTransactions[[#This Row],[Date]])</f>
        <v>2022</v>
      </c>
    </row>
    <row r="76" spans="1:6" ht="15">
      <c r="A76" s="7">
        <v>44605</v>
      </c>
      <c r="B76" t="s">
        <v>74</v>
      </c>
      <c r="C76" s="22">
        <v>30</v>
      </c>
      <c r="D76" t="s">
        <v>25</v>
      </c>
      <c r="E76" t="str">
        <f>TEXT(tblTransactions[[#This Row],[Date]],"mmm")</f>
        <v>Feb</v>
      </c>
      <c r="F76">
        <f>YEAR(tblTransactions[[#This Row],[Date]])</f>
        <v>2022</v>
      </c>
    </row>
    <row r="77" spans="1:6" ht="15">
      <c r="A77" s="7">
        <v>44606</v>
      </c>
      <c r="B77" t="s">
        <v>65</v>
      </c>
      <c r="C77" s="22">
        <v>159.58</v>
      </c>
      <c r="D77" t="s">
        <v>36</v>
      </c>
      <c r="E77" t="str">
        <f>TEXT(tblTransactions[[#This Row],[Date]],"mmm")</f>
        <v>Feb</v>
      </c>
      <c r="F77">
        <f>YEAR(tblTransactions[[#This Row],[Date]])</f>
        <v>2022</v>
      </c>
    </row>
    <row r="78" spans="1:6" ht="15">
      <c r="A78" s="7">
        <v>44606</v>
      </c>
      <c r="B78" t="s">
        <v>84</v>
      </c>
      <c r="C78" s="22">
        <v>185.52</v>
      </c>
      <c r="D78" t="s">
        <v>37</v>
      </c>
      <c r="E78" t="str">
        <f>TEXT(tblTransactions[[#This Row],[Date]],"mmm")</f>
        <v>Feb</v>
      </c>
      <c r="F78">
        <f>YEAR(tblTransactions[[#This Row],[Date]])</f>
        <v>2022</v>
      </c>
    </row>
    <row r="79" spans="1:6" ht="15">
      <c r="A79" s="7">
        <v>44607</v>
      </c>
      <c r="B79" t="s">
        <v>51</v>
      </c>
      <c r="C79" s="22">
        <v>4000</v>
      </c>
      <c r="D79" t="s">
        <v>39</v>
      </c>
      <c r="E79" t="str">
        <f>TEXT(tblTransactions[[#This Row],[Date]],"mmm")</f>
        <v>Feb</v>
      </c>
      <c r="F79">
        <f>YEAR(tblTransactions[[#This Row],[Date]])</f>
        <v>2022</v>
      </c>
    </row>
    <row r="80" spans="1:6" ht="15">
      <c r="A80" s="7">
        <v>44607</v>
      </c>
      <c r="B80" t="s">
        <v>56</v>
      </c>
      <c r="C80" s="22">
        <v>29</v>
      </c>
      <c r="D80" t="s">
        <v>30</v>
      </c>
      <c r="E80" t="str">
        <f>TEXT(tblTransactions[[#This Row],[Date]],"mmm")</f>
        <v>Feb</v>
      </c>
      <c r="F80">
        <f>YEAR(tblTransactions[[#This Row],[Date]])</f>
        <v>2022</v>
      </c>
    </row>
    <row r="81" spans="1:6" ht="15">
      <c r="A81" s="7">
        <v>44607</v>
      </c>
      <c r="B81" t="s">
        <v>57</v>
      </c>
      <c r="C81" s="22">
        <v>64.19</v>
      </c>
      <c r="D81" t="s">
        <v>31</v>
      </c>
      <c r="E81" t="str">
        <f>TEXT(tblTransactions[[#This Row],[Date]],"mmm")</f>
        <v>Feb</v>
      </c>
      <c r="F81">
        <f>YEAR(tblTransactions[[#This Row],[Date]])</f>
        <v>2022</v>
      </c>
    </row>
    <row r="82" spans="1:6" ht="15">
      <c r="A82" s="7">
        <v>44607</v>
      </c>
      <c r="B82" t="s">
        <v>67</v>
      </c>
      <c r="C82" s="22">
        <v>38.25</v>
      </c>
      <c r="D82" t="s">
        <v>37</v>
      </c>
      <c r="E82" t="str">
        <f>TEXT(tblTransactions[[#This Row],[Date]],"mmm")</f>
        <v>Feb</v>
      </c>
      <c r="F82">
        <f>YEAR(tblTransactions[[#This Row],[Date]])</f>
        <v>2022</v>
      </c>
    </row>
    <row r="83" spans="1:6" ht="15">
      <c r="A83" s="7">
        <v>44607</v>
      </c>
      <c r="B83" t="s">
        <v>72</v>
      </c>
      <c r="C83" s="22">
        <v>147.5</v>
      </c>
      <c r="D83" t="s">
        <v>23</v>
      </c>
      <c r="E83" t="str">
        <f>TEXT(tblTransactions[[#This Row],[Date]],"mmm")</f>
        <v>Feb</v>
      </c>
      <c r="F83">
        <f>YEAR(tblTransactions[[#This Row],[Date]])</f>
        <v>2022</v>
      </c>
    </row>
    <row r="84" spans="1:6" ht="15">
      <c r="A84" s="7">
        <v>44608</v>
      </c>
      <c r="B84" t="s">
        <v>53</v>
      </c>
      <c r="C84" s="22">
        <v>87</v>
      </c>
      <c r="D84" t="s">
        <v>27</v>
      </c>
      <c r="E84" t="str">
        <f>TEXT(tblTransactions[[#This Row],[Date]],"mmm")</f>
        <v>Feb</v>
      </c>
      <c r="F84">
        <f>YEAR(tblTransactions[[#This Row],[Date]])</f>
        <v>2022</v>
      </c>
    </row>
    <row r="85" spans="1:6" ht="15">
      <c r="A85" s="7">
        <v>44608</v>
      </c>
      <c r="B85" t="s">
        <v>68</v>
      </c>
      <c r="C85" s="22">
        <v>20.53</v>
      </c>
      <c r="D85" t="s">
        <v>37</v>
      </c>
      <c r="E85" t="str">
        <f>TEXT(tblTransactions[[#This Row],[Date]],"mmm")</f>
        <v>Feb</v>
      </c>
      <c r="F85">
        <f>YEAR(tblTransactions[[#This Row],[Date]])</f>
        <v>2022</v>
      </c>
    </row>
    <row r="86" spans="1:6" ht="15">
      <c r="A86" s="7">
        <v>44608</v>
      </c>
      <c r="B86" t="s">
        <v>71</v>
      </c>
      <c r="C86" s="22">
        <v>26.68</v>
      </c>
      <c r="D86" t="s">
        <v>23</v>
      </c>
      <c r="E86" t="str">
        <f>TEXT(tblTransactions[[#This Row],[Date]],"mmm")</f>
        <v>Feb</v>
      </c>
      <c r="F86">
        <f>YEAR(tblTransactions[[#This Row],[Date]])</f>
        <v>2022</v>
      </c>
    </row>
    <row r="87" spans="1:6" ht="15">
      <c r="A87" s="7">
        <f ca="1">RANDBETWEEN($G$8,$G$9)</f>
        <v>0</v>
      </c>
      <c r="B87" t="s">
        <v>81</v>
      </c>
      <c r="C87" s="22">
        <v>1300</v>
      </c>
      <c r="D87" t="s">
        <v>44</v>
      </c>
      <c r="E87" t="str">
        <f ca="1">TEXT(tblTransactions[[#This Row],[Date]],"mmm")</f>
        <v>Jan</v>
      </c>
      <c r="F87">
        <f ca="1">YEAR(tblTransactions[[#This Row],[Date]])</f>
        <v>1900</v>
      </c>
    </row>
    <row r="88" spans="1:6" ht="15">
      <c r="A88" s="7">
        <v>44610</v>
      </c>
      <c r="B88" t="s">
        <v>68</v>
      </c>
      <c r="C88" s="22">
        <v>5.51</v>
      </c>
      <c r="D88" t="s">
        <v>37</v>
      </c>
      <c r="E88" t="str">
        <f>TEXT(tblTransactions[[#This Row],[Date]],"mmm")</f>
        <v>Feb</v>
      </c>
      <c r="F88">
        <f>YEAR(tblTransactions[[#This Row],[Date]])</f>
        <v>2022</v>
      </c>
    </row>
    <row r="89" spans="1:6" ht="15">
      <c r="A89" s="7">
        <v>44611</v>
      </c>
      <c r="B89" t="s">
        <v>61</v>
      </c>
      <c r="C89" s="22">
        <v>64.11</v>
      </c>
      <c r="D89" t="s">
        <v>35</v>
      </c>
      <c r="E89" t="str">
        <f>TEXT(tblTransactions[[#This Row],[Date]],"mmm")</f>
        <v>Feb</v>
      </c>
      <c r="F89">
        <f>YEAR(tblTransactions[[#This Row],[Date]])</f>
        <v>2022</v>
      </c>
    </row>
    <row r="90" spans="1:6" ht="15">
      <c r="A90" s="7">
        <v>44611</v>
      </c>
      <c r="B90" t="s">
        <v>66</v>
      </c>
      <c r="C90" s="22">
        <v>95</v>
      </c>
      <c r="D90" t="s">
        <v>37</v>
      </c>
      <c r="E90" t="str">
        <f>TEXT(tblTransactions[[#This Row],[Date]],"mmm")</f>
        <v>Feb</v>
      </c>
      <c r="F90">
        <f>YEAR(tblTransactions[[#This Row],[Date]])</f>
        <v>2022</v>
      </c>
    </row>
    <row r="91" spans="1:6" ht="15">
      <c r="A91" s="7">
        <v>44611</v>
      </c>
      <c r="B91" t="s">
        <v>71</v>
      </c>
      <c r="C91" s="22">
        <v>42.38</v>
      </c>
      <c r="D91" t="s">
        <v>23</v>
      </c>
      <c r="E91" t="str">
        <f>TEXT(tblTransactions[[#This Row],[Date]],"mmm")</f>
        <v>Feb</v>
      </c>
      <c r="F91">
        <f>YEAR(tblTransactions[[#This Row],[Date]])</f>
        <v>2022</v>
      </c>
    </row>
    <row r="92" spans="1:6" ht="15">
      <c r="A92" s="7">
        <v>44612</v>
      </c>
      <c r="B92" t="s">
        <v>80</v>
      </c>
      <c r="C92" s="22">
        <v>182.64</v>
      </c>
      <c r="D92" t="s">
        <v>33</v>
      </c>
      <c r="E92" t="str">
        <f>TEXT(tblTransactions[[#This Row],[Date]],"mmm")</f>
        <v>Feb</v>
      </c>
      <c r="F92">
        <f>YEAR(tblTransactions[[#This Row],[Date]])</f>
        <v>2022</v>
      </c>
    </row>
    <row r="93" spans="1:6" ht="15">
      <c r="A93" s="7">
        <v>44612</v>
      </c>
      <c r="B93" t="s">
        <v>64</v>
      </c>
      <c r="C93" s="22">
        <v>138.02</v>
      </c>
      <c r="D93" t="s">
        <v>36</v>
      </c>
      <c r="E93" t="str">
        <f>TEXT(tblTransactions[[#This Row],[Date]],"mmm")</f>
        <v>Feb</v>
      </c>
      <c r="F93">
        <f>YEAR(tblTransactions[[#This Row],[Date]])</f>
        <v>2022</v>
      </c>
    </row>
    <row r="94" spans="1:6" ht="15">
      <c r="A94" s="7">
        <v>44614</v>
      </c>
      <c r="B94" t="s">
        <v>52</v>
      </c>
      <c r="C94" s="22">
        <v>4000</v>
      </c>
      <c r="D94" t="s">
        <v>26</v>
      </c>
      <c r="E94" t="str">
        <f>TEXT(tblTransactions[[#This Row],[Date]],"mmm")</f>
        <v>Feb</v>
      </c>
      <c r="F94">
        <f>YEAR(tblTransactions[[#This Row],[Date]])</f>
        <v>2022</v>
      </c>
    </row>
    <row r="95" spans="1:6" ht="15">
      <c r="A95" s="7">
        <v>44614</v>
      </c>
      <c r="B95" t="s">
        <v>78</v>
      </c>
      <c r="C95" s="22">
        <v>200</v>
      </c>
      <c r="D95" t="s">
        <v>22</v>
      </c>
      <c r="E95" t="str">
        <f>TEXT(tblTransactions[[#This Row],[Date]],"mmm")</f>
        <v>Feb</v>
      </c>
      <c r="F95">
        <f>YEAR(tblTransactions[[#This Row],[Date]])</f>
        <v>2022</v>
      </c>
    </row>
    <row r="96" spans="1:6" ht="15">
      <c r="A96" s="7">
        <v>44614</v>
      </c>
      <c r="B96" t="s">
        <v>68</v>
      </c>
      <c r="C96" s="22">
        <v>5.72</v>
      </c>
      <c r="D96" t="s">
        <v>37</v>
      </c>
      <c r="E96" t="str">
        <f>TEXT(tblTransactions[[#This Row],[Date]],"mmm")</f>
        <v>Feb</v>
      </c>
      <c r="F96">
        <f>YEAR(tblTransactions[[#This Row],[Date]])</f>
        <v>2022</v>
      </c>
    </row>
    <row r="97" spans="1:6" ht="15">
      <c r="A97" s="7">
        <v>44615</v>
      </c>
      <c r="B97" t="s">
        <v>58</v>
      </c>
      <c r="C97" s="22">
        <v>14</v>
      </c>
      <c r="D97" t="s">
        <v>32</v>
      </c>
      <c r="E97" t="str">
        <f>TEXT(tblTransactions[[#This Row],[Date]],"mmm")</f>
        <v>Feb</v>
      </c>
      <c r="F97">
        <f>YEAR(tblTransactions[[#This Row],[Date]])</f>
        <v>2022</v>
      </c>
    </row>
    <row r="98" spans="1:6" ht="15">
      <c r="A98" s="7">
        <v>44615</v>
      </c>
      <c r="B98" t="s">
        <v>60</v>
      </c>
      <c r="C98" s="22">
        <v>98</v>
      </c>
      <c r="D98" t="s">
        <v>21</v>
      </c>
      <c r="E98" t="str">
        <f>TEXT(tblTransactions[[#This Row],[Date]],"mmm")</f>
        <v>Feb</v>
      </c>
      <c r="F98">
        <f>YEAR(tblTransactions[[#This Row],[Date]])</f>
        <v>2022</v>
      </c>
    </row>
    <row r="99" spans="1:6" ht="15">
      <c r="A99" s="7">
        <v>44615</v>
      </c>
      <c r="B99" t="s">
        <v>64</v>
      </c>
      <c r="C99" s="22">
        <v>52.75</v>
      </c>
      <c r="D99" t="s">
        <v>36</v>
      </c>
      <c r="E99" t="str">
        <f>TEXT(tblTransactions[[#This Row],[Date]],"mmm")</f>
        <v>Feb</v>
      </c>
      <c r="F99">
        <f>YEAR(tblTransactions[[#This Row],[Date]])</f>
        <v>2022</v>
      </c>
    </row>
    <row r="100" spans="1:6" ht="15">
      <c r="A100" s="7">
        <v>44615</v>
      </c>
      <c r="B100" t="s">
        <v>65</v>
      </c>
      <c r="C100" s="22">
        <v>79.24</v>
      </c>
      <c r="D100" t="s">
        <v>36</v>
      </c>
      <c r="E100" t="str">
        <f>TEXT(tblTransactions[[#This Row],[Date]],"mmm")</f>
        <v>Feb</v>
      </c>
      <c r="F100">
        <f>YEAR(tblTransactions[[#This Row],[Date]])</f>
        <v>2022</v>
      </c>
    </row>
    <row r="101" spans="1:6" ht="15">
      <c r="A101" s="7">
        <v>44615</v>
      </c>
      <c r="B101" t="s">
        <v>68</v>
      </c>
      <c r="C101" s="22">
        <v>4.58</v>
      </c>
      <c r="D101" t="s">
        <v>37</v>
      </c>
      <c r="E101" t="str">
        <f>TEXT(tblTransactions[[#This Row],[Date]],"mmm")</f>
        <v>Feb</v>
      </c>
      <c r="F101">
        <f>YEAR(tblTransactions[[#This Row],[Date]])</f>
        <v>2022</v>
      </c>
    </row>
    <row r="102" spans="1:6" ht="15">
      <c r="A102" s="7">
        <v>44615</v>
      </c>
      <c r="B102" t="s">
        <v>70</v>
      </c>
      <c r="C102" s="22">
        <v>9.61</v>
      </c>
      <c r="D102" t="s">
        <v>37</v>
      </c>
      <c r="E102" t="str">
        <f>TEXT(tblTransactions[[#This Row],[Date]],"mmm")</f>
        <v>Feb</v>
      </c>
      <c r="F102">
        <f>YEAR(tblTransactions[[#This Row],[Date]])</f>
        <v>2022</v>
      </c>
    </row>
    <row r="103" spans="1:6" ht="15">
      <c r="A103" s="7">
        <v>44615</v>
      </c>
      <c r="B103" t="s">
        <v>76</v>
      </c>
      <c r="C103" s="22">
        <v>132</v>
      </c>
      <c r="D103" t="s">
        <v>20</v>
      </c>
      <c r="E103" t="str">
        <f>TEXT(tblTransactions[[#This Row],[Date]],"mmm")</f>
        <v>Feb</v>
      </c>
      <c r="F103">
        <f>YEAR(tblTransactions[[#This Row],[Date]])</f>
        <v>2022</v>
      </c>
    </row>
    <row r="104" spans="1:6" ht="15">
      <c r="A104" s="7">
        <v>44616</v>
      </c>
      <c r="B104" t="s">
        <v>68</v>
      </c>
      <c r="C104" s="22">
        <v>4.41</v>
      </c>
      <c r="D104" t="s">
        <v>37</v>
      </c>
      <c r="E104" t="str">
        <f>TEXT(tblTransactions[[#This Row],[Date]],"mmm")</f>
        <v>Feb</v>
      </c>
      <c r="F104">
        <f>YEAR(tblTransactions[[#This Row],[Date]])</f>
        <v>2022</v>
      </c>
    </row>
    <row r="105" spans="1:6" ht="15">
      <c r="A105" s="7">
        <v>44617</v>
      </c>
      <c r="B105" t="s">
        <v>79</v>
      </c>
      <c r="C105" s="22">
        <v>800</v>
      </c>
      <c r="D105" t="s">
        <v>24</v>
      </c>
      <c r="E105" t="str">
        <f>TEXT(tblTransactions[[#This Row],[Date]],"mmm")</f>
        <v>Feb</v>
      </c>
      <c r="F105">
        <f>YEAR(tblTransactions[[#This Row],[Date]])</f>
        <v>2022</v>
      </c>
    </row>
    <row r="106" spans="1:6" ht="15">
      <c r="A106" s="7">
        <v>44617</v>
      </c>
      <c r="B106" t="s">
        <v>65</v>
      </c>
      <c r="C106" s="22">
        <v>84.71</v>
      </c>
      <c r="D106" t="s">
        <v>36</v>
      </c>
      <c r="E106" t="str">
        <f>TEXT(tblTransactions[[#This Row],[Date]],"mmm")</f>
        <v>Feb</v>
      </c>
      <c r="F106">
        <f>YEAR(tblTransactions[[#This Row],[Date]])</f>
        <v>2022</v>
      </c>
    </row>
    <row r="107" spans="1:6" ht="15">
      <c r="A107" s="7">
        <v>44617</v>
      </c>
      <c r="B107" t="s">
        <v>74</v>
      </c>
      <c r="C107" s="22">
        <v>30</v>
      </c>
      <c r="D107" t="s">
        <v>25</v>
      </c>
      <c r="E107" t="str">
        <f>TEXT(tblTransactions[[#This Row],[Date]],"mmm")</f>
        <v>Feb</v>
      </c>
      <c r="F107">
        <f>YEAR(tblTransactions[[#This Row],[Date]])</f>
        <v>2022</v>
      </c>
    </row>
    <row r="108" spans="1:6" ht="15">
      <c r="A108" s="7">
        <v>44618</v>
      </c>
      <c r="B108" t="s">
        <v>68</v>
      </c>
      <c r="C108" s="22">
        <v>4.45</v>
      </c>
      <c r="D108" t="s">
        <v>37</v>
      </c>
      <c r="E108" t="str">
        <f>TEXT(tblTransactions[[#This Row],[Date]],"mmm")</f>
        <v>Feb</v>
      </c>
      <c r="F108">
        <f>YEAR(tblTransactions[[#This Row],[Date]])</f>
        <v>2022</v>
      </c>
    </row>
    <row r="109" spans="1:6" ht="15">
      <c r="A109" s="7">
        <v>44619</v>
      </c>
      <c r="B109" t="s">
        <v>62</v>
      </c>
      <c r="C109" s="22">
        <v>160.91</v>
      </c>
      <c r="D109" t="s">
        <v>35</v>
      </c>
      <c r="E109" t="str">
        <f>TEXT(tblTransactions[[#This Row],[Date]],"mmm")</f>
        <v>Feb</v>
      </c>
      <c r="F109">
        <f>YEAR(tblTransactions[[#This Row],[Date]])</f>
        <v>2022</v>
      </c>
    </row>
    <row r="110" spans="1:6" ht="15">
      <c r="A110" s="7">
        <v>44619</v>
      </c>
      <c r="B110" t="s">
        <v>68</v>
      </c>
      <c r="C110" s="22">
        <v>4.51</v>
      </c>
      <c r="D110" t="s">
        <v>37</v>
      </c>
      <c r="E110" t="str">
        <f>TEXT(tblTransactions[[#This Row],[Date]],"mmm")</f>
        <v>Feb</v>
      </c>
      <c r="F110">
        <f>YEAR(tblTransactions[[#This Row],[Date]])</f>
        <v>2022</v>
      </c>
    </row>
    <row r="111" spans="1:7" ht="15">
      <c r="A111" s="7">
        <v>44619</v>
      </c>
      <c r="B111" t="s">
        <v>68</v>
      </c>
      <c r="C111" s="22">
        <v>4.15</v>
      </c>
      <c r="D111" t="s">
        <v>37</v>
      </c>
      <c r="E111" t="str">
        <f>TEXT(tblTransactions[[#This Row],[Date]],"mmm")</f>
        <v>Feb</v>
      </c>
      <c r="F111">
        <f>YEAR(tblTransactions[[#This Row],[Date]])</f>
        <v>2022</v>
      </c>
      <c r="G111" s="7"/>
    </row>
    <row r="112" spans="1:6" ht="15">
      <c r="A112" s="7">
        <v>44620</v>
      </c>
      <c r="B112" t="s">
        <v>73</v>
      </c>
      <c r="C112" s="22">
        <v>143.05</v>
      </c>
      <c r="D112" t="s">
        <v>25</v>
      </c>
      <c r="E112" t="str">
        <f>TEXT(tblTransactions[[#This Row],[Date]],"mmm")</f>
        <v>Feb</v>
      </c>
      <c r="F112">
        <f>YEAR(tblTransactions[[#This Row],[Date]])</f>
        <v>2022</v>
      </c>
    </row>
    <row r="113" spans="1:6" ht="15">
      <c r="A113" s="7">
        <v>44621</v>
      </c>
      <c r="B113" t="s">
        <v>51</v>
      </c>
      <c r="C113" s="22">
        <v>4000</v>
      </c>
      <c r="D113" t="s">
        <v>39</v>
      </c>
      <c r="E113" t="str">
        <f>TEXT(tblTransactions[[#This Row],[Date]],"mmm")</f>
        <v>Mar</v>
      </c>
      <c r="F113">
        <f>YEAR(tblTransactions[[#This Row],[Date]])</f>
        <v>2022</v>
      </c>
    </row>
    <row r="114" spans="1:6" ht="15">
      <c r="A114" s="7">
        <v>44621</v>
      </c>
      <c r="B114" t="s">
        <v>61</v>
      </c>
      <c r="C114" s="22">
        <v>71.89</v>
      </c>
      <c r="D114" t="s">
        <v>35</v>
      </c>
      <c r="E114" t="str">
        <f>TEXT(tblTransactions[[#This Row],[Date]],"mmm")</f>
        <v>Mar</v>
      </c>
      <c r="F114">
        <f>YEAR(tblTransactions[[#This Row],[Date]])</f>
        <v>2022</v>
      </c>
    </row>
    <row r="115" spans="1:6" ht="15">
      <c r="A115" s="7">
        <v>44621</v>
      </c>
      <c r="B115" t="s">
        <v>68</v>
      </c>
      <c r="C115" s="22">
        <v>36.81</v>
      </c>
      <c r="D115" t="s">
        <v>37</v>
      </c>
      <c r="E115" t="str">
        <f>TEXT(tblTransactions[[#This Row],[Date]],"mmm")</f>
        <v>Mar</v>
      </c>
      <c r="F115">
        <f>YEAR(tblTransactions[[#This Row],[Date]])</f>
        <v>2022</v>
      </c>
    </row>
    <row r="116" spans="1:6" ht="15">
      <c r="A116" s="7">
        <v>44622</v>
      </c>
      <c r="B116" t="s">
        <v>55</v>
      </c>
      <c r="C116" s="22">
        <v>90.48</v>
      </c>
      <c r="D116" t="s">
        <v>29</v>
      </c>
      <c r="E116" t="str">
        <f>TEXT(tblTransactions[[#This Row],[Date]],"mmm")</f>
        <v>Mar</v>
      </c>
      <c r="F116">
        <f>YEAR(tblTransactions[[#This Row],[Date]])</f>
        <v>2022</v>
      </c>
    </row>
    <row r="117" spans="1:6" ht="15">
      <c r="A117" s="7">
        <v>44623</v>
      </c>
      <c r="B117" t="s">
        <v>63</v>
      </c>
      <c r="C117" s="22">
        <v>105.3</v>
      </c>
      <c r="D117" t="s">
        <v>36</v>
      </c>
      <c r="E117" t="str">
        <f>TEXT(tblTransactions[[#This Row],[Date]],"mmm")</f>
        <v>Mar</v>
      </c>
      <c r="F117">
        <f>YEAR(tblTransactions[[#This Row],[Date]])</f>
        <v>2022</v>
      </c>
    </row>
    <row r="118" spans="1:6" ht="15">
      <c r="A118" s="7">
        <v>44623</v>
      </c>
      <c r="B118" t="s">
        <v>69</v>
      </c>
      <c r="C118" s="22">
        <v>50.41</v>
      </c>
      <c r="D118" t="s">
        <v>37</v>
      </c>
      <c r="E118" t="str">
        <f>TEXT(tblTransactions[[#This Row],[Date]],"mmm")</f>
        <v>Mar</v>
      </c>
      <c r="F118">
        <f>YEAR(tblTransactions[[#This Row],[Date]])</f>
        <v>2022</v>
      </c>
    </row>
    <row r="119" spans="1:6" ht="15">
      <c r="A119" s="7">
        <v>44624</v>
      </c>
      <c r="B119" t="s">
        <v>59</v>
      </c>
      <c r="C119" s="22">
        <v>563.97</v>
      </c>
      <c r="D119" t="s">
        <v>34</v>
      </c>
      <c r="E119" t="str">
        <f>TEXT(tblTransactions[[#This Row],[Date]],"mmm")</f>
        <v>Mar</v>
      </c>
      <c r="F119">
        <f>YEAR(tblTransactions[[#This Row],[Date]])</f>
        <v>2022</v>
      </c>
    </row>
    <row r="120" spans="1:6" ht="15">
      <c r="A120" s="7">
        <v>44624</v>
      </c>
      <c r="B120" t="s">
        <v>71</v>
      </c>
      <c r="C120" s="22">
        <v>42.23</v>
      </c>
      <c r="D120" t="s">
        <v>23</v>
      </c>
      <c r="E120" t="str">
        <f>TEXT(tblTransactions[[#This Row],[Date]],"mmm")</f>
        <v>Mar</v>
      </c>
      <c r="F120">
        <f>YEAR(tblTransactions[[#This Row],[Date]])</f>
        <v>2022</v>
      </c>
    </row>
    <row r="121" spans="1:6" ht="15">
      <c r="A121" s="7">
        <v>44625</v>
      </c>
      <c r="B121" t="s">
        <v>75</v>
      </c>
      <c r="C121" s="22">
        <v>16.99</v>
      </c>
      <c r="D121" t="s">
        <v>20</v>
      </c>
      <c r="E121" t="str">
        <f>TEXT(tblTransactions[[#This Row],[Date]],"mmm")</f>
        <v>Mar</v>
      </c>
      <c r="F121">
        <f>YEAR(tblTransactions[[#This Row],[Date]])</f>
        <v>2022</v>
      </c>
    </row>
    <row r="122" spans="1:6" ht="15">
      <c r="A122" s="7">
        <v>44626</v>
      </c>
      <c r="B122" t="s">
        <v>61</v>
      </c>
      <c r="C122" s="22">
        <v>72.52</v>
      </c>
      <c r="D122" t="s">
        <v>35</v>
      </c>
      <c r="E122" t="str">
        <f>TEXT(tblTransactions[[#This Row],[Date]],"mmm")</f>
        <v>Mar</v>
      </c>
      <c r="F122">
        <f>YEAR(tblTransactions[[#This Row],[Date]])</f>
        <v>2022</v>
      </c>
    </row>
    <row r="123" spans="1:6" ht="15">
      <c r="A123" s="7">
        <v>44627</v>
      </c>
      <c r="B123" t="s">
        <v>54</v>
      </c>
      <c r="C123" s="22">
        <v>179.31</v>
      </c>
      <c r="D123" t="s">
        <v>28</v>
      </c>
      <c r="E123" t="str">
        <f>TEXT(tblTransactions[[#This Row],[Date]],"mmm")</f>
        <v>Mar</v>
      </c>
      <c r="F123">
        <f>YEAR(tblTransactions[[#This Row],[Date]])</f>
        <v>2022</v>
      </c>
    </row>
    <row r="124" spans="1:6" ht="15">
      <c r="A124" s="7">
        <v>44628</v>
      </c>
      <c r="B124" t="s">
        <v>68</v>
      </c>
      <c r="C124" s="22">
        <v>9.02</v>
      </c>
      <c r="D124" t="s">
        <v>37</v>
      </c>
      <c r="E124" t="str">
        <f>TEXT(tblTransactions[[#This Row],[Date]],"mmm")</f>
        <v>Mar</v>
      </c>
      <c r="F124">
        <f>YEAR(tblTransactions[[#This Row],[Date]])</f>
        <v>2022</v>
      </c>
    </row>
    <row r="125" spans="1:6" ht="15">
      <c r="A125" s="7">
        <v>44628</v>
      </c>
      <c r="B125" t="s">
        <v>68</v>
      </c>
      <c r="C125" s="22">
        <v>4.87</v>
      </c>
      <c r="D125" t="s">
        <v>37</v>
      </c>
      <c r="E125" t="str">
        <f>TEXT(tblTransactions[[#This Row],[Date]],"mmm")</f>
        <v>Mar</v>
      </c>
      <c r="F125">
        <f>YEAR(tblTransactions[[#This Row],[Date]])</f>
        <v>2022</v>
      </c>
    </row>
    <row r="126" spans="1:6" ht="15">
      <c r="A126" s="7">
        <v>44630</v>
      </c>
      <c r="B126" t="s">
        <v>61</v>
      </c>
      <c r="C126" s="22">
        <v>80.52</v>
      </c>
      <c r="D126" t="s">
        <v>35</v>
      </c>
      <c r="E126" t="str">
        <f>TEXT(tblTransactions[[#This Row],[Date]],"mmm")</f>
        <v>Mar</v>
      </c>
      <c r="F126">
        <f>YEAR(tblTransactions[[#This Row],[Date]])</f>
        <v>2022</v>
      </c>
    </row>
    <row r="127" spans="1:6" ht="15">
      <c r="A127" s="7">
        <v>44630</v>
      </c>
      <c r="B127" t="s">
        <v>81</v>
      </c>
      <c r="C127" s="22">
        <v>1118</v>
      </c>
      <c r="D127" t="s">
        <v>44</v>
      </c>
      <c r="E127" t="str">
        <f>TEXT(tblTransactions[[#This Row],[Date]],"mmm")</f>
        <v>Mar</v>
      </c>
      <c r="F127">
        <f>YEAR(tblTransactions[[#This Row],[Date]])</f>
        <v>2022</v>
      </c>
    </row>
    <row r="128" spans="1:6" ht="15">
      <c r="A128" s="7">
        <v>44631</v>
      </c>
      <c r="B128" t="s">
        <v>63</v>
      </c>
      <c r="C128" s="22">
        <v>200.25</v>
      </c>
      <c r="D128" t="s">
        <v>36</v>
      </c>
      <c r="E128" t="str">
        <f>TEXT(tblTransactions[[#This Row],[Date]],"mmm")</f>
        <v>Mar</v>
      </c>
      <c r="F128">
        <f>YEAR(tblTransactions[[#This Row],[Date]])</f>
        <v>2022</v>
      </c>
    </row>
    <row r="129" spans="1:6" ht="15">
      <c r="A129" s="7">
        <v>44631</v>
      </c>
      <c r="B129" t="s">
        <v>76</v>
      </c>
      <c r="C129" s="22">
        <v>50</v>
      </c>
      <c r="D129" t="s">
        <v>20</v>
      </c>
      <c r="E129" t="str">
        <f>TEXT(tblTransactions[[#This Row],[Date]],"mmm")</f>
        <v>Mar</v>
      </c>
      <c r="F129">
        <f>YEAR(tblTransactions[[#This Row],[Date]])</f>
        <v>2022</v>
      </c>
    </row>
    <row r="130" spans="1:6" ht="15">
      <c r="A130" s="7">
        <v>44632</v>
      </c>
      <c r="B130" t="s">
        <v>68</v>
      </c>
      <c r="C130" s="22">
        <v>7.25</v>
      </c>
      <c r="D130" t="s">
        <v>37</v>
      </c>
      <c r="E130" t="str">
        <f>TEXT(tblTransactions[[#This Row],[Date]],"mmm")</f>
        <v>Mar</v>
      </c>
      <c r="F130">
        <f>YEAR(tblTransactions[[#This Row],[Date]])</f>
        <v>2022</v>
      </c>
    </row>
    <row r="131" spans="1:6" ht="15">
      <c r="A131" s="7">
        <v>44633</v>
      </c>
      <c r="B131" t="s">
        <v>63</v>
      </c>
      <c r="C131" s="22">
        <v>175.25</v>
      </c>
      <c r="D131" t="s">
        <v>36</v>
      </c>
      <c r="E131" t="str">
        <f>TEXT(tblTransactions[[#This Row],[Date]],"mmm")</f>
        <v>Mar</v>
      </c>
      <c r="F131">
        <f>YEAR(tblTransactions[[#This Row],[Date]])</f>
        <v>2022</v>
      </c>
    </row>
    <row r="132" spans="1:6" ht="15">
      <c r="A132" s="7">
        <v>44633</v>
      </c>
      <c r="B132" t="s">
        <v>74</v>
      </c>
      <c r="C132" s="22">
        <v>23.4</v>
      </c>
      <c r="D132" t="s">
        <v>25</v>
      </c>
      <c r="E132" t="str">
        <f>TEXT(tblTransactions[[#This Row],[Date]],"mmm")</f>
        <v>Mar</v>
      </c>
      <c r="F132">
        <f>YEAR(tblTransactions[[#This Row],[Date]])</f>
        <v>2022</v>
      </c>
    </row>
    <row r="133" spans="1:6" ht="15">
      <c r="A133" s="7">
        <v>44634</v>
      </c>
      <c r="B133" t="s">
        <v>65</v>
      </c>
      <c r="C133" s="22">
        <v>102.45</v>
      </c>
      <c r="D133" t="s">
        <v>36</v>
      </c>
      <c r="E133" t="str">
        <f>TEXT(tblTransactions[[#This Row],[Date]],"mmm")</f>
        <v>Mar</v>
      </c>
      <c r="F133">
        <f>YEAR(tblTransactions[[#This Row],[Date]])</f>
        <v>2022</v>
      </c>
    </row>
    <row r="134" spans="1:6" ht="15">
      <c r="A134" s="7">
        <v>44635</v>
      </c>
      <c r="B134" t="s">
        <v>51</v>
      </c>
      <c r="C134" s="22">
        <v>4000</v>
      </c>
      <c r="D134" t="s">
        <v>39</v>
      </c>
      <c r="E134" t="str">
        <f>TEXT(tblTransactions[[#This Row],[Date]],"mmm")</f>
        <v>Mar</v>
      </c>
      <c r="F134">
        <f>YEAR(tblTransactions[[#This Row],[Date]])</f>
        <v>2022</v>
      </c>
    </row>
    <row r="135" spans="1:6" ht="15">
      <c r="A135" s="7">
        <v>44635</v>
      </c>
      <c r="B135" t="s">
        <v>56</v>
      </c>
      <c r="C135" s="22">
        <v>29</v>
      </c>
      <c r="D135" t="s">
        <v>30</v>
      </c>
      <c r="E135" t="str">
        <f>TEXT(tblTransactions[[#This Row],[Date]],"mmm")</f>
        <v>Mar</v>
      </c>
      <c r="F135">
        <f>YEAR(tblTransactions[[#This Row],[Date]])</f>
        <v>2022</v>
      </c>
    </row>
    <row r="136" spans="1:6" ht="15">
      <c r="A136" s="7">
        <v>44635</v>
      </c>
      <c r="B136" t="s">
        <v>57</v>
      </c>
      <c r="C136" s="22">
        <v>64.19</v>
      </c>
      <c r="D136" t="s">
        <v>31</v>
      </c>
      <c r="E136" t="str">
        <f>TEXT(tblTransactions[[#This Row],[Date]],"mmm")</f>
        <v>Mar</v>
      </c>
      <c r="F136">
        <f>YEAR(tblTransactions[[#This Row],[Date]])</f>
        <v>2022</v>
      </c>
    </row>
    <row r="137" spans="1:6" ht="15">
      <c r="A137" s="7">
        <v>44635</v>
      </c>
      <c r="B137" t="s">
        <v>67</v>
      </c>
      <c r="C137" s="22">
        <v>39.78</v>
      </c>
      <c r="D137" t="s">
        <v>37</v>
      </c>
      <c r="E137" t="str">
        <f>TEXT(tblTransactions[[#This Row],[Date]],"mmm")</f>
        <v>Mar</v>
      </c>
      <c r="F137">
        <f>YEAR(tblTransactions[[#This Row],[Date]])</f>
        <v>2022</v>
      </c>
    </row>
    <row r="138" spans="1:6" ht="15">
      <c r="A138" s="7">
        <v>44635</v>
      </c>
      <c r="B138" t="s">
        <v>72</v>
      </c>
      <c r="C138" s="22">
        <v>135.7</v>
      </c>
      <c r="D138" t="s">
        <v>23</v>
      </c>
      <c r="E138" t="str">
        <f>TEXT(tblTransactions[[#This Row],[Date]],"mmm")</f>
        <v>Mar</v>
      </c>
      <c r="F138">
        <f>YEAR(tblTransactions[[#This Row],[Date]])</f>
        <v>2022</v>
      </c>
    </row>
    <row r="139" spans="1:6" ht="15">
      <c r="A139" s="7">
        <v>44636</v>
      </c>
      <c r="B139" t="s">
        <v>53</v>
      </c>
      <c r="C139" s="22">
        <v>87</v>
      </c>
      <c r="D139" t="s">
        <v>27</v>
      </c>
      <c r="E139" t="str">
        <f>TEXT(tblTransactions[[#This Row],[Date]],"mmm")</f>
        <v>Mar</v>
      </c>
      <c r="F139">
        <f>YEAR(tblTransactions[[#This Row],[Date]])</f>
        <v>2022</v>
      </c>
    </row>
    <row r="140" spans="1:6" ht="15">
      <c r="A140" s="7">
        <v>44636</v>
      </c>
      <c r="B140" t="s">
        <v>68</v>
      </c>
      <c r="C140" s="22">
        <v>18.89</v>
      </c>
      <c r="D140" t="s">
        <v>37</v>
      </c>
      <c r="E140" t="str">
        <f>TEXT(tblTransactions[[#This Row],[Date]],"mmm")</f>
        <v>Mar</v>
      </c>
      <c r="F140">
        <f>YEAR(tblTransactions[[#This Row],[Date]])</f>
        <v>2022</v>
      </c>
    </row>
    <row r="141" spans="1:6" ht="15">
      <c r="A141" s="7">
        <v>44636</v>
      </c>
      <c r="B141" t="s">
        <v>71</v>
      </c>
      <c r="C141" s="22">
        <v>29.88</v>
      </c>
      <c r="D141" t="s">
        <v>23</v>
      </c>
      <c r="E141" t="str">
        <f>TEXT(tblTransactions[[#This Row],[Date]],"mmm")</f>
        <v>Mar</v>
      </c>
      <c r="F141">
        <f>YEAR(tblTransactions[[#This Row],[Date]])</f>
        <v>2022</v>
      </c>
    </row>
    <row r="142" spans="1:6" ht="15">
      <c r="A142" s="7">
        <v>44638</v>
      </c>
      <c r="B142" t="s">
        <v>68</v>
      </c>
      <c r="C142" s="22">
        <v>3.36</v>
      </c>
      <c r="D142" t="s">
        <v>37</v>
      </c>
      <c r="E142" t="str">
        <f>TEXT(tblTransactions[[#This Row],[Date]],"mmm")</f>
        <v>Mar</v>
      </c>
      <c r="F142">
        <f>YEAR(tblTransactions[[#This Row],[Date]])</f>
        <v>2022</v>
      </c>
    </row>
    <row r="143" spans="1:6" ht="15">
      <c r="A143" s="7">
        <v>44639</v>
      </c>
      <c r="B143" t="s">
        <v>61</v>
      </c>
      <c r="C143" s="22">
        <v>64.11</v>
      </c>
      <c r="D143" t="s">
        <v>35</v>
      </c>
      <c r="E143" t="str">
        <f>TEXT(tblTransactions[[#This Row],[Date]],"mmm")</f>
        <v>Mar</v>
      </c>
      <c r="F143">
        <f>YEAR(tblTransactions[[#This Row],[Date]])</f>
        <v>2022</v>
      </c>
    </row>
    <row r="144" spans="1:6" ht="15">
      <c r="A144" s="7">
        <v>44639</v>
      </c>
      <c r="B144" t="s">
        <v>66</v>
      </c>
      <c r="C144" s="22">
        <v>117.8</v>
      </c>
      <c r="D144" t="s">
        <v>37</v>
      </c>
      <c r="E144" t="str">
        <f>TEXT(tblTransactions[[#This Row],[Date]],"mmm")</f>
        <v>Mar</v>
      </c>
      <c r="F144">
        <f>YEAR(tblTransactions[[#This Row],[Date]])</f>
        <v>2022</v>
      </c>
    </row>
    <row r="145" spans="1:6" ht="15">
      <c r="A145" s="7">
        <v>44639</v>
      </c>
      <c r="B145" t="s">
        <v>71</v>
      </c>
      <c r="C145" s="22">
        <v>48.74</v>
      </c>
      <c r="D145" t="s">
        <v>23</v>
      </c>
      <c r="E145" t="str">
        <f>TEXT(tblTransactions[[#This Row],[Date]],"mmm")</f>
        <v>Mar</v>
      </c>
      <c r="F145">
        <f>YEAR(tblTransactions[[#This Row],[Date]])</f>
        <v>2022</v>
      </c>
    </row>
    <row r="146" spans="1:6" ht="15">
      <c r="A146" s="7">
        <v>44640</v>
      </c>
      <c r="B146" t="s">
        <v>80</v>
      </c>
      <c r="C146" s="22">
        <v>180.81</v>
      </c>
      <c r="D146" t="s">
        <v>33</v>
      </c>
      <c r="E146" t="str">
        <f>TEXT(tblTransactions[[#This Row],[Date]],"mmm")</f>
        <v>Mar</v>
      </c>
      <c r="F146">
        <f>YEAR(tblTransactions[[#This Row],[Date]])</f>
        <v>2022</v>
      </c>
    </row>
    <row r="147" spans="1:6" ht="15">
      <c r="A147" s="7">
        <v>44640</v>
      </c>
      <c r="B147" t="s">
        <v>64</v>
      </c>
      <c r="C147" s="22">
        <v>61.54</v>
      </c>
      <c r="D147" t="s">
        <v>36</v>
      </c>
      <c r="E147" t="str">
        <f>TEXT(tblTransactions[[#This Row],[Date]],"mmm")</f>
        <v>Mar</v>
      </c>
      <c r="F147">
        <f>YEAR(tblTransactions[[#This Row],[Date]])</f>
        <v>2022</v>
      </c>
    </row>
    <row r="148" spans="1:6" ht="15">
      <c r="A148" s="7">
        <v>44642</v>
      </c>
      <c r="B148" t="s">
        <v>52</v>
      </c>
      <c r="C148" s="22">
        <v>4000</v>
      </c>
      <c r="D148" t="s">
        <v>26</v>
      </c>
      <c r="E148" t="str">
        <f>TEXT(tblTransactions[[#This Row],[Date]],"mmm")</f>
        <v>Mar</v>
      </c>
      <c r="F148">
        <f>YEAR(tblTransactions[[#This Row],[Date]])</f>
        <v>2022</v>
      </c>
    </row>
    <row r="149" spans="1:6" ht="15">
      <c r="A149" s="7">
        <v>44642</v>
      </c>
      <c r="B149" t="s">
        <v>78</v>
      </c>
      <c r="C149" s="22">
        <v>200</v>
      </c>
      <c r="D149" t="s">
        <v>22</v>
      </c>
      <c r="E149" t="str">
        <f>TEXT(tblTransactions[[#This Row],[Date]],"mmm")</f>
        <v>Mar</v>
      </c>
      <c r="F149">
        <f>YEAR(tblTransactions[[#This Row],[Date]])</f>
        <v>2022</v>
      </c>
    </row>
    <row r="150" spans="1:6" ht="15">
      <c r="A150" s="7">
        <v>44642</v>
      </c>
      <c r="B150" t="s">
        <v>68</v>
      </c>
      <c r="C150" s="22">
        <v>8.75</v>
      </c>
      <c r="D150" t="s">
        <v>37</v>
      </c>
      <c r="E150" t="str">
        <f>TEXT(tblTransactions[[#This Row],[Date]],"mmm")</f>
        <v>Mar</v>
      </c>
      <c r="F150">
        <f>YEAR(tblTransactions[[#This Row],[Date]])</f>
        <v>2022</v>
      </c>
    </row>
    <row r="151" spans="1:6" ht="15">
      <c r="A151" s="7">
        <v>44643</v>
      </c>
      <c r="B151" t="s">
        <v>58</v>
      </c>
      <c r="C151" s="22">
        <v>14</v>
      </c>
      <c r="D151" t="s">
        <v>32</v>
      </c>
      <c r="E151" t="str">
        <f>TEXT(tblTransactions[[#This Row],[Date]],"mmm")</f>
        <v>Mar</v>
      </c>
      <c r="F151">
        <f>YEAR(tblTransactions[[#This Row],[Date]])</f>
        <v>2022</v>
      </c>
    </row>
    <row r="152" spans="1:6" ht="15">
      <c r="A152" s="7">
        <v>44643</v>
      </c>
      <c r="B152" t="s">
        <v>60</v>
      </c>
      <c r="C152" s="22">
        <v>98</v>
      </c>
      <c r="D152" t="s">
        <v>21</v>
      </c>
      <c r="E152" t="str">
        <f>TEXT(tblTransactions[[#This Row],[Date]],"mmm")</f>
        <v>Mar</v>
      </c>
      <c r="F152">
        <f>YEAR(tblTransactions[[#This Row],[Date]])</f>
        <v>2022</v>
      </c>
    </row>
    <row r="153" spans="1:6" ht="15">
      <c r="A153" s="7">
        <v>44643</v>
      </c>
      <c r="B153" t="s">
        <v>64</v>
      </c>
      <c r="C153" s="22">
        <v>60.14</v>
      </c>
      <c r="D153" t="s">
        <v>36</v>
      </c>
      <c r="E153" t="str">
        <f>TEXT(tblTransactions[[#This Row],[Date]],"mmm")</f>
        <v>Mar</v>
      </c>
      <c r="F153">
        <f>YEAR(tblTransactions[[#This Row],[Date]])</f>
        <v>2022</v>
      </c>
    </row>
    <row r="154" spans="1:6" ht="15">
      <c r="A154" s="7">
        <v>44643</v>
      </c>
      <c r="B154" t="s">
        <v>65</v>
      </c>
      <c r="C154" s="22">
        <v>110.94</v>
      </c>
      <c r="D154" t="s">
        <v>36</v>
      </c>
      <c r="E154" t="str">
        <f>TEXT(tblTransactions[[#This Row],[Date]],"mmm")</f>
        <v>Mar</v>
      </c>
      <c r="F154">
        <f>YEAR(tblTransactions[[#This Row],[Date]])</f>
        <v>2022</v>
      </c>
    </row>
    <row r="155" spans="1:6" ht="15">
      <c r="A155" s="7">
        <v>44643</v>
      </c>
      <c r="B155" t="s">
        <v>68</v>
      </c>
      <c r="C155" s="22">
        <v>7.74</v>
      </c>
      <c r="D155" t="s">
        <v>37</v>
      </c>
      <c r="E155" t="str">
        <f>TEXT(tblTransactions[[#This Row],[Date]],"mmm")</f>
        <v>Mar</v>
      </c>
      <c r="F155">
        <f>YEAR(tblTransactions[[#This Row],[Date]])</f>
        <v>2022</v>
      </c>
    </row>
    <row r="156" spans="1:6" ht="15">
      <c r="A156" s="7">
        <v>44643</v>
      </c>
      <c r="B156" t="s">
        <v>70</v>
      </c>
      <c r="C156" s="22">
        <v>6.92</v>
      </c>
      <c r="D156" t="s">
        <v>37</v>
      </c>
      <c r="E156" t="str">
        <f>TEXT(tblTransactions[[#This Row],[Date]],"mmm")</f>
        <v>Mar</v>
      </c>
      <c r="F156">
        <f>YEAR(tblTransactions[[#This Row],[Date]])</f>
        <v>2022</v>
      </c>
    </row>
    <row r="157" spans="1:6" ht="15">
      <c r="A157" s="7">
        <v>44643</v>
      </c>
      <c r="B157" t="s">
        <v>76</v>
      </c>
      <c r="C157" s="22">
        <v>56</v>
      </c>
      <c r="D157" t="s">
        <v>20</v>
      </c>
      <c r="E157" t="str">
        <f>TEXT(tblTransactions[[#This Row],[Date]],"mmm")</f>
        <v>Mar</v>
      </c>
      <c r="F157">
        <f>YEAR(tblTransactions[[#This Row],[Date]])</f>
        <v>2022</v>
      </c>
    </row>
    <row r="158" spans="1:6" ht="15">
      <c r="A158" s="7">
        <v>44644</v>
      </c>
      <c r="B158" t="s">
        <v>68</v>
      </c>
      <c r="C158" s="22">
        <v>4.94</v>
      </c>
      <c r="D158" t="s">
        <v>37</v>
      </c>
      <c r="E158" t="str">
        <f>TEXT(tblTransactions[[#This Row],[Date]],"mmm")</f>
        <v>Mar</v>
      </c>
      <c r="F158">
        <f>YEAR(tblTransactions[[#This Row],[Date]])</f>
        <v>2022</v>
      </c>
    </row>
    <row r="159" spans="1:6" ht="15">
      <c r="A159" s="7">
        <v>44645</v>
      </c>
      <c r="B159" t="s">
        <v>79</v>
      </c>
      <c r="C159" s="22">
        <v>100</v>
      </c>
      <c r="D159" t="s">
        <v>24</v>
      </c>
      <c r="E159" t="str">
        <f>TEXT(tblTransactions[[#This Row],[Date]],"mmm")</f>
        <v>Mar</v>
      </c>
      <c r="F159">
        <f>YEAR(tblTransactions[[#This Row],[Date]])</f>
        <v>2022</v>
      </c>
    </row>
    <row r="160" spans="1:6" ht="15">
      <c r="A160" s="7">
        <v>44645</v>
      </c>
      <c r="B160" t="s">
        <v>65</v>
      </c>
      <c r="C160" s="22">
        <v>88.95</v>
      </c>
      <c r="D160" t="s">
        <v>36</v>
      </c>
      <c r="E160" t="str">
        <f>TEXT(tblTransactions[[#This Row],[Date]],"mmm")</f>
        <v>Mar</v>
      </c>
      <c r="F160">
        <f>YEAR(tblTransactions[[#This Row],[Date]])</f>
        <v>2022</v>
      </c>
    </row>
    <row r="161" spans="1:6" ht="15">
      <c r="A161" s="7">
        <v>44645</v>
      </c>
      <c r="B161" t="s">
        <v>74</v>
      </c>
      <c r="C161" s="22">
        <v>39.6</v>
      </c>
      <c r="D161" t="s">
        <v>25</v>
      </c>
      <c r="E161" t="str">
        <f>TEXT(tblTransactions[[#This Row],[Date]],"mmm")</f>
        <v>Mar</v>
      </c>
      <c r="F161">
        <f>YEAR(tblTransactions[[#This Row],[Date]])</f>
        <v>2022</v>
      </c>
    </row>
    <row r="162" spans="1:6" ht="15">
      <c r="A162" s="7">
        <v>44646</v>
      </c>
      <c r="B162" t="s">
        <v>68</v>
      </c>
      <c r="C162" s="22">
        <v>5.79</v>
      </c>
      <c r="D162" t="s">
        <v>37</v>
      </c>
      <c r="E162" t="str">
        <f>TEXT(tblTransactions[[#This Row],[Date]],"mmm")</f>
        <v>Mar</v>
      </c>
      <c r="F162">
        <f>YEAR(tblTransactions[[#This Row],[Date]])</f>
        <v>2022</v>
      </c>
    </row>
    <row r="163" spans="1:6" ht="15">
      <c r="A163" s="7">
        <v>44647</v>
      </c>
      <c r="B163" t="s">
        <v>62</v>
      </c>
      <c r="C163" s="22">
        <v>75.25</v>
      </c>
      <c r="D163" t="s">
        <v>35</v>
      </c>
      <c r="E163" t="str">
        <f>TEXT(tblTransactions[[#This Row],[Date]],"mmm")</f>
        <v>Mar</v>
      </c>
      <c r="F163">
        <f>YEAR(tblTransactions[[#This Row],[Date]])</f>
        <v>2022</v>
      </c>
    </row>
    <row r="164" spans="1:6" ht="15">
      <c r="A164" s="7">
        <v>44647</v>
      </c>
      <c r="B164" t="s">
        <v>68</v>
      </c>
      <c r="C164" s="22">
        <v>3.52</v>
      </c>
      <c r="D164" t="s">
        <v>37</v>
      </c>
      <c r="E164" t="str">
        <f>TEXT(tblTransactions[[#This Row],[Date]],"mmm")</f>
        <v>Mar</v>
      </c>
      <c r="F164">
        <f>YEAR(tblTransactions[[#This Row],[Date]])</f>
        <v>2022</v>
      </c>
    </row>
    <row r="165" spans="1:6" ht="15">
      <c r="A165" s="7">
        <v>44647</v>
      </c>
      <c r="B165" t="s">
        <v>68</v>
      </c>
      <c r="C165" s="22">
        <v>4.9</v>
      </c>
      <c r="D165" t="s">
        <v>37</v>
      </c>
      <c r="E165" t="str">
        <f>TEXT(tblTransactions[[#This Row],[Date]],"mmm")</f>
        <v>Mar</v>
      </c>
      <c r="F165">
        <f>YEAR(tblTransactions[[#This Row],[Date]])</f>
        <v>2022</v>
      </c>
    </row>
    <row r="166" spans="1:6" ht="15">
      <c r="A166" s="7">
        <v>44648</v>
      </c>
      <c r="B166" t="s">
        <v>73</v>
      </c>
      <c r="C166" s="22">
        <v>104.43</v>
      </c>
      <c r="D166" t="s">
        <v>25</v>
      </c>
      <c r="E166" t="str">
        <f>TEXT(tblTransactions[[#This Row],[Date]],"mmm")</f>
        <v>Mar</v>
      </c>
      <c r="F166">
        <f>YEAR(tblTransactions[[#This Row],[Date]])</f>
        <v>2022</v>
      </c>
    </row>
    <row r="167" spans="1:6" ht="15">
      <c r="A167" s="7">
        <v>44648</v>
      </c>
      <c r="B167" t="s">
        <v>68</v>
      </c>
      <c r="C167" s="22">
        <v>4.9</v>
      </c>
      <c r="D167" t="s">
        <v>37</v>
      </c>
      <c r="E167" t="str">
        <f>TEXT(tblTransactions[[#This Row],[Date]],"mmm")</f>
        <v>Mar</v>
      </c>
      <c r="F167">
        <f>YEAR(tblTransactions[[#This Row],[Date]])</f>
        <v>2022</v>
      </c>
    </row>
    <row r="168" spans="1:6" ht="15">
      <c r="A168" s="7">
        <v>44648</v>
      </c>
      <c r="D168" t="s">
        <v>36</v>
      </c>
      <c r="E168" t="str">
        <f>TEXT(tblTransactions[[#This Row],[Date]],"mmm")</f>
        <v>Mar</v>
      </c>
      <c r="F168">
        <f>YEAR(tblTransactions[[#This Row],[Date]])</f>
        <v>2022</v>
      </c>
    </row>
  </sheetData>
  <dataValidations count="1">
    <dataValidation type="list" allowBlank="1" showInputMessage="1" showErrorMessage="1" sqref="D4:D168">
      <formula1>rngCategory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492F-5378-4F0C-B70C-65A0F26B5E01}">
  <dimension ref="A1:A23"/>
  <sheetViews>
    <sheetView workbookViewId="0" topLeftCell="A1">
      <selection activeCell="A2" sqref="A2"/>
    </sheetView>
  </sheetViews>
  <sheetFormatPr defaultColWidth="9.140625" defaultRowHeight="15"/>
  <cols>
    <col min="1" max="1" width="21.8515625" style="0" bestFit="1" customWidth="1"/>
  </cols>
  <sheetData>
    <row r="1" ht="15">
      <c r="A1" s="2" t="s">
        <v>4</v>
      </c>
    </row>
    <row r="2" ht="15">
      <c r="A2" t="s">
        <v>31</v>
      </c>
    </row>
    <row r="3" ht="15">
      <c r="A3" t="s">
        <v>37</v>
      </c>
    </row>
    <row r="4" ht="15">
      <c r="A4" t="s">
        <v>86</v>
      </c>
    </row>
    <row r="5" ht="15">
      <c r="A5" t="s">
        <v>28</v>
      </c>
    </row>
    <row r="6" ht="15">
      <c r="A6" t="s">
        <v>20</v>
      </c>
    </row>
    <row r="7" ht="15">
      <c r="A7" t="s">
        <v>35</v>
      </c>
    </row>
    <row r="8" ht="15">
      <c r="A8" t="s">
        <v>29</v>
      </c>
    </row>
    <row r="9" ht="15">
      <c r="A9" t="s">
        <v>24</v>
      </c>
    </row>
    <row r="10" ht="15">
      <c r="A10" t="s">
        <v>36</v>
      </c>
    </row>
    <row r="11" ht="15">
      <c r="A11" t="s">
        <v>21</v>
      </c>
    </row>
    <row r="12" ht="15">
      <c r="A12" t="s">
        <v>85</v>
      </c>
    </row>
    <row r="13" ht="15">
      <c r="A13" t="s">
        <v>33</v>
      </c>
    </row>
    <row r="14" ht="15">
      <c r="A14" t="s">
        <v>26</v>
      </c>
    </row>
    <row r="15" ht="15">
      <c r="A15" t="s">
        <v>44</v>
      </c>
    </row>
    <row r="16" ht="15">
      <c r="A16" t="s">
        <v>25</v>
      </c>
    </row>
    <row r="17" ht="15">
      <c r="A17" t="s">
        <v>23</v>
      </c>
    </row>
    <row r="18" ht="15">
      <c r="A18" t="s">
        <v>27</v>
      </c>
    </row>
    <row r="19" ht="15">
      <c r="A19" t="s">
        <v>39</v>
      </c>
    </row>
    <row r="20" ht="15">
      <c r="A20" t="s">
        <v>22</v>
      </c>
    </row>
    <row r="21" ht="15">
      <c r="A21" t="s">
        <v>34</v>
      </c>
    </row>
    <row r="22" ht="15">
      <c r="A22" t="s">
        <v>32</v>
      </c>
    </row>
    <row r="23" ht="15">
      <c r="A23" t="s">
        <v>30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7A4F-64D3-4BBB-83C8-D5729790FA50}">
  <dimension ref="A1:B2"/>
  <sheetViews>
    <sheetView workbookViewId="0" topLeftCell="A1">
      <selection activeCell="A2" sqref="A1:A2"/>
    </sheetView>
  </sheetViews>
  <sheetFormatPr defaultColWidth="9.140625" defaultRowHeight="15"/>
  <sheetData>
    <row r="1" spans="1:2" ht="15">
      <c r="A1" s="2" t="s">
        <v>87</v>
      </c>
      <c r="B1" t="s">
        <v>90</v>
      </c>
    </row>
    <row r="2" spans="1:2" ht="15">
      <c r="A2" s="2" t="s">
        <v>88</v>
      </c>
      <c r="B2" s="28" t="s">
        <v>89</v>
      </c>
    </row>
  </sheetData>
  <hyperlinks>
    <hyperlink ref="B2" r:id="rId1" display="https://www.excelcampus.com/?p=33702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6 9 8 3 d 7 a 6 - e 6 7 0 - 4 f c 1 - 9 9 b 3 - 0 8 3 2 c 8 6 b f b e 4 "   x m l n s = " h t t p : / / s c h e m a s . m i c r o s o f t . c o m / D a t a M a s h u p " > A A A A A B U D A A B Q S w M E F A A C A A g A G 3 U e V e e C M R W l A A A A 9 w A A A B I A H A B D b 2 5 m a W c v U G F j a 2 F n Z S 5 4 b W w g o h g A K K A U A A A A A A A A A A A A A A A A A A A A A A A A A A A A h Y + 9 D o I w G E V f h X S n P 5 g Q J B 9 l c J X E h G h c m 1 K h E Y q h x f J u D j 6 S r y C J o m 6 O 9 + Q M 5 z 5 u d 8 i n r g 2 u a r C 6 N x l i m K J A G d l X 2 t Q Z G t 0 p T F D O Y S f k W d Q q m G V j 0 8 l W G W q c u 6 S E e O + x X + F + q E l E K S P H Y l v K R n U C f W T 9 X w 6 1 s U 4 Y q R C H w y u G R 5 j R N Y 7 j J M Y M y E K h 0 O Z r R H M w p k B + I G z G 1 o 2 D 4 s q E + x L I M o G 8 T / A n U E s D B B Q A A g A I A B t 1 H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d R 5 V K I p H u A 4 A A A A R A A A A E w A c A E Z v c m 1 1 b G F z L 1 N l Y 3 R p b 2 4 x L m 0 g o h g A K K A U A A A A A A A A A A A A A A A A A A A A A A A A A A A A K 0 5 N L s n M z 1 M I h t C G 1 g B Q S w E C L Q A U A A I A C A A b d R 5 V 5 4 I x F a U A A A D 3 A A A A E g A A A A A A A A A A A A A A A A A A A A A A Q 2 9 u Z m l n L 1 B h Y 2 t h Z 2 U u e G 1 s U E s B A i 0 A F A A C A A g A G 3 U e V Q / K 6 a u k A A A A 6 Q A A A B M A A A A A A A A A A A A A A A A A 8 Q A A A F t D b 2 5 0 Z W 5 0 X 1 R 5 c G V z X S 5 4 b W x Q S w E C L Q A U A A I A C A A b d R 5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2 0 I P 2 M w S 7 0 G k U u M 7 Y p s y 0 Q A A A A A C A A A A A A A Q Z g A A A A E A A C A A A A C v 7 m s a 5 p W y z T c i j p s h n u 9 l P F 8 Q 6 r n G o o t w c a 3 W 9 H + x 9 A A A A A A O g A A A A A I A A C A A A A B q l 1 R s g G 4 / i n g x l Q V Y z t Q 9 d O h J + 8 X P g r v L Y x w H Q + 9 t 8 l A A A A C o z k L R b x x Y x 8 O O D u v w 7 n Y l t z r V A i y L H u f L 4 2 o k h 6 + 9 m r H X i V S J + T p 9 D D 7 V 2 k N J K c T j h L H i k x b g P + 2 d V B p K + f N a S 4 s a e G V / X Q n x C P 5 m / s I b R U A A A A C W B O a Y 6 z 0 h i 9 / L K H R 8 U k J R Z 1 r G r Z m y 8 f 2 C Q 5 A j J 2 I V f I M g f 9 + z G r p 6 2 3 H O E g E Y k A i m N 9 N N V M / x L D z y q d b u 9 p m W < / D a t a M a s h u p > 
</file>

<file path=customXml/itemProps1.xml><?xml version="1.0" encoding="utf-8"?>
<ds:datastoreItem xmlns:ds="http://schemas.openxmlformats.org/officeDocument/2006/customXml" ds:itemID="{A27BDB40-E4DB-4F9B-81FB-120369A133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Brian Jackson</cp:lastModifiedBy>
  <dcterms:created xsi:type="dcterms:W3CDTF">2022-08-29T20:09:18Z</dcterms:created>
  <dcterms:modified xsi:type="dcterms:W3CDTF">2022-09-10T23:09:07Z</dcterms:modified>
  <cp:category/>
  <cp:version/>
  <cp:contentType/>
  <cp:contentStatus/>
</cp:coreProperties>
</file>